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35" yWindow="720" windowWidth="15480" windowHeight="11580" tabRatio="831" activeTab="9"/>
  </bookViews>
  <sheets>
    <sheet name="Datos Lineas" sheetId="10" r:id="rId1"/>
    <sheet name="Datos Nodos" sheetId="11" r:id="rId2"/>
    <sheet name="Valores Base" sheetId="4" r:id="rId3"/>
    <sheet name="Datos lineas pu" sheetId="13" r:id="rId4"/>
    <sheet name="Costo energia pu" sheetId="16" r:id="rId5"/>
    <sheet name="Nivel de tension" sheetId="18" r:id="rId6"/>
    <sheet name="Nivel de corriente" sheetId="19" r:id="rId7"/>
    <sheet name="curva de demanda" sheetId="28" r:id="rId8"/>
    <sheet name="Datos nodos pu" sheetId="25" r:id="rId9"/>
    <sheet name="Prioridad" sheetId="24" r:id="rId10"/>
  </sheets>
  <calcPr calcId="144525"/>
</workbook>
</file>

<file path=xl/calcChain.xml><?xml version="1.0" encoding="utf-8"?>
<calcChain xmlns="http://schemas.openxmlformats.org/spreadsheetml/2006/main">
  <c r="D4" i="11" l="1"/>
  <c r="E4" i="11"/>
  <c r="D5" i="1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E3" i="11"/>
  <c r="D3" i="11"/>
  <c r="B33" i="25" l="1"/>
  <c r="C33" i="25"/>
  <c r="B34" i="25"/>
  <c r="C34" i="25"/>
  <c r="B35" i="25"/>
  <c r="C35" i="25"/>
  <c r="B36" i="25"/>
  <c r="C36" i="25"/>
  <c r="B37" i="25"/>
  <c r="C37" i="25"/>
  <c r="D31" i="13"/>
  <c r="E31" i="13"/>
  <c r="F31" i="13"/>
  <c r="G31" i="13"/>
  <c r="D32" i="13"/>
  <c r="E32" i="13"/>
  <c r="F32" i="13"/>
  <c r="G32" i="13"/>
  <c r="D33" i="13"/>
  <c r="E33" i="13"/>
  <c r="F33" i="13"/>
  <c r="G33" i="13"/>
  <c r="D34" i="13"/>
  <c r="E34" i="13"/>
  <c r="F34" i="13"/>
  <c r="G34" i="13"/>
  <c r="D35" i="13"/>
  <c r="E35" i="13"/>
  <c r="F35" i="13"/>
  <c r="G35" i="13"/>
  <c r="C33" i="11"/>
  <c r="C34" i="11"/>
  <c r="C35" i="11"/>
  <c r="C36" i="11"/>
  <c r="C37" i="11"/>
  <c r="F31" i="10"/>
  <c r="F32" i="10"/>
  <c r="F33" i="10"/>
  <c r="F34" i="10"/>
  <c r="F35" i="10"/>
  <c r="B28" i="25" l="1"/>
  <c r="C28" i="25"/>
  <c r="B29" i="25"/>
  <c r="C29" i="25"/>
  <c r="B30" i="25"/>
  <c r="C30" i="25"/>
  <c r="B31" i="25"/>
  <c r="C31" i="25"/>
  <c r="B32" i="25"/>
  <c r="C32" i="25"/>
  <c r="D26" i="13"/>
  <c r="E26" i="13"/>
  <c r="F26" i="13"/>
  <c r="G26" i="13"/>
  <c r="D27" i="13"/>
  <c r="E27" i="13"/>
  <c r="F27" i="13"/>
  <c r="G27" i="13"/>
  <c r="D28" i="13"/>
  <c r="E28" i="13"/>
  <c r="F28" i="13"/>
  <c r="G28" i="13"/>
  <c r="D29" i="13"/>
  <c r="E29" i="13"/>
  <c r="F29" i="13"/>
  <c r="G29" i="13"/>
  <c r="D30" i="13"/>
  <c r="E30" i="13"/>
  <c r="F30" i="13"/>
  <c r="G30" i="13"/>
  <c r="C28" i="11"/>
  <c r="C29" i="11"/>
  <c r="C30" i="11"/>
  <c r="C31" i="11"/>
  <c r="C32" i="11"/>
  <c r="F26" i="10"/>
  <c r="F27" i="10"/>
  <c r="F28" i="10"/>
  <c r="F29" i="10"/>
  <c r="F30" i="10"/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" i="13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" i="13"/>
  <c r="B22" i="25" l="1"/>
  <c r="B23" i="25"/>
  <c r="B24" i="25"/>
  <c r="B25" i="25"/>
  <c r="B26" i="25"/>
  <c r="B27" i="25"/>
  <c r="B4" i="28"/>
  <c r="B5" i="28"/>
  <c r="B6" i="28"/>
  <c r="B7" i="28"/>
  <c r="B8" i="28"/>
  <c r="B9" i="28"/>
  <c r="B10" i="28"/>
  <c r="B11" i="28"/>
  <c r="B12" i="28"/>
  <c r="B13" i="28"/>
  <c r="B14" i="28"/>
  <c r="B3" i="28"/>
  <c r="G20" i="13"/>
  <c r="G21" i="13"/>
  <c r="G22" i="13"/>
  <c r="G23" i="13"/>
  <c r="G24" i="13"/>
  <c r="G25" i="13"/>
  <c r="F20" i="13"/>
  <c r="F21" i="13"/>
  <c r="F22" i="13"/>
  <c r="F23" i="13"/>
  <c r="F24" i="13"/>
  <c r="F25" i="13"/>
  <c r="C22" i="11"/>
  <c r="C23" i="11"/>
  <c r="C24" i="11"/>
  <c r="C24" i="25" s="1"/>
  <c r="C25" i="11"/>
  <c r="C25" i="25" s="1"/>
  <c r="C26" i="11"/>
  <c r="C27" i="11"/>
  <c r="F20" i="10"/>
  <c r="F21" i="10"/>
  <c r="F22" i="10"/>
  <c r="F23" i="10"/>
  <c r="F24" i="10"/>
  <c r="F25" i="10"/>
  <c r="C23" i="25" l="1"/>
  <c r="C26" i="25"/>
  <c r="C27" i="25"/>
  <c r="C22" i="25"/>
  <c r="F10" i="10" l="1"/>
  <c r="A3" i="16" l="1"/>
  <c r="B3" i="16" l="1"/>
  <c r="C3" i="16"/>
  <c r="D3" i="16"/>
  <c r="E3" i="16"/>
  <c r="F3" i="16"/>
  <c r="G3" i="16"/>
  <c r="H3" i="16"/>
  <c r="I3" i="16"/>
  <c r="J3" i="16"/>
  <c r="K3" i="16"/>
  <c r="L3" i="16"/>
  <c r="M3" i="16"/>
  <c r="B21" i="25" l="1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C3" i="11" l="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18" i="25" l="1"/>
  <c r="C14" i="25"/>
  <c r="C21" i="25"/>
  <c r="C17" i="25"/>
  <c r="C13" i="25"/>
  <c r="C9" i="25"/>
  <c r="C5" i="25"/>
  <c r="C10" i="25"/>
  <c r="C20" i="25"/>
  <c r="C16" i="25"/>
  <c r="C12" i="25"/>
  <c r="C8" i="25"/>
  <c r="C4" i="25"/>
  <c r="C6" i="25"/>
  <c r="C19" i="25"/>
  <c r="C15" i="25"/>
  <c r="C11" i="25"/>
  <c r="C7" i="25"/>
  <c r="C3" i="25"/>
  <c r="F19" i="10" l="1"/>
  <c r="F18" i="10"/>
  <c r="F17" i="10"/>
  <c r="F16" i="10"/>
  <c r="F15" i="10"/>
  <c r="F14" i="10"/>
  <c r="F13" i="10"/>
  <c r="F12" i="10"/>
  <c r="F11" i="10"/>
  <c r="F9" i="10"/>
  <c r="F8" i="10"/>
  <c r="F7" i="10"/>
  <c r="F6" i="10"/>
  <c r="F5" i="10"/>
  <c r="F4" i="10"/>
  <c r="F3" i="10"/>
  <c r="F2" i="10"/>
  <c r="B5" i="4" l="1"/>
  <c r="B4" i="4"/>
  <c r="G3" i="13" l="1"/>
  <c r="G5" i="13"/>
  <c r="G7" i="13"/>
  <c r="G9" i="13"/>
  <c r="G11" i="13"/>
  <c r="G13" i="13"/>
  <c r="G15" i="13"/>
  <c r="G17" i="13"/>
  <c r="G19" i="13"/>
  <c r="G2" i="13"/>
  <c r="G6" i="13"/>
  <c r="G10" i="13"/>
  <c r="G14" i="13"/>
  <c r="G18" i="13"/>
  <c r="G4" i="13"/>
  <c r="G8" i="13"/>
  <c r="G12" i="13"/>
  <c r="G16" i="13"/>
  <c r="B6" i="4"/>
  <c r="B7" i="4"/>
  <c r="F3" i="13" l="1"/>
  <c r="F5" i="13"/>
  <c r="F7" i="13"/>
  <c r="F9" i="13"/>
  <c r="F11" i="13"/>
  <c r="F13" i="13"/>
  <c r="F15" i="13"/>
  <c r="F17" i="13"/>
  <c r="F19" i="13"/>
  <c r="F4" i="13"/>
  <c r="F8" i="13"/>
  <c r="F12" i="13"/>
  <c r="F16" i="13"/>
  <c r="F2" i="13"/>
  <c r="F6" i="13"/>
  <c r="F10" i="13"/>
  <c r="F14" i="13"/>
  <c r="F18" i="13"/>
</calcChain>
</file>

<file path=xl/sharedStrings.xml><?xml version="1.0" encoding="utf-8"?>
<sst xmlns="http://schemas.openxmlformats.org/spreadsheetml/2006/main" count="67" uniqueCount="48">
  <si>
    <t>línea</t>
  </si>
  <si>
    <t>Barra inicial</t>
  </si>
  <si>
    <t xml:space="preserve">Barra final </t>
  </si>
  <si>
    <t>R (ohm)</t>
  </si>
  <si>
    <t>X (Ohm)</t>
  </si>
  <si>
    <t>Z(ohm)</t>
  </si>
  <si>
    <t>Nodo</t>
  </si>
  <si>
    <t>Factor de prioridad según el periodo de tiempo</t>
  </si>
  <si>
    <t>18-19</t>
  </si>
  <si>
    <t>19-20</t>
  </si>
  <si>
    <t>20-21</t>
  </si>
  <si>
    <t>21-22</t>
  </si>
  <si>
    <t>22-23</t>
  </si>
  <si>
    <t>23-24</t>
  </si>
  <si>
    <t>24-01</t>
  </si>
  <si>
    <t>01-02</t>
  </si>
  <si>
    <t>02-03</t>
  </si>
  <si>
    <t>03-04</t>
  </si>
  <si>
    <t>04-05</t>
  </si>
  <si>
    <t>05-06</t>
  </si>
  <si>
    <t>06-07</t>
  </si>
  <si>
    <t>Imax [A]</t>
  </si>
  <si>
    <t>Vbase primario [V]</t>
  </si>
  <si>
    <t>Vbase secundario [V]</t>
  </si>
  <si>
    <t>Zbase primario [ohm]</t>
  </si>
  <si>
    <t>Zbase secundario [ohm]</t>
  </si>
  <si>
    <t>Pdem max [pu]</t>
  </si>
  <si>
    <t>Qdem max [pu]</t>
  </si>
  <si>
    <t>R (pu)</t>
  </si>
  <si>
    <t>X (pu)</t>
  </si>
  <si>
    <t>Z(pu)</t>
  </si>
  <si>
    <t>Imax [pu]</t>
  </si>
  <si>
    <t>Pdem max [W]</t>
  </si>
  <si>
    <t>Qdem max [VAR]</t>
  </si>
  <si>
    <t>Sbase [VA]</t>
  </si>
  <si>
    <t>Ibase secundario [A]</t>
  </si>
  <si>
    <t>Ibase primario [A]</t>
  </si>
  <si>
    <t>Línea</t>
  </si>
  <si>
    <t>Vehiculo</t>
  </si>
  <si>
    <t>Costo de la energía según el periodo de tiempo</t>
  </si>
  <si>
    <t>Nivel de tensión</t>
  </si>
  <si>
    <t>Nivel de corriente</t>
  </si>
  <si>
    <t>precio base energia [$/kWh]</t>
  </si>
  <si>
    <t>Hora</t>
  </si>
  <si>
    <t>Potencia [kW]</t>
  </si>
  <si>
    <t>Porcentaje</t>
  </si>
  <si>
    <t>Sigma [W]</t>
  </si>
  <si>
    <t>Sigma [VAR]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</si>
</sst>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0" fillId="3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'Valores Base'!$A$11:$M$11</c:f>
              <c:numCache>
                <c:formatCode>General</c:formatCode>
                <c:ptCount val="13"/>
                <c:pt idx="0">
                  <c:v>6.9000000000000006E-2</c:v>
                </c:pt>
                <c:pt idx="1">
                  <c:v>7.0000000000000007E-2</c:v>
                </c:pt>
                <c:pt idx="2">
                  <c:v>7.0999999999999994E-2</c:v>
                </c:pt>
                <c:pt idx="3">
                  <c:v>7.1099999999999997E-2</c:v>
                </c:pt>
                <c:pt idx="4">
                  <c:v>7.0999999999999994E-2</c:v>
                </c:pt>
                <c:pt idx="5">
                  <c:v>7.0000000000000007E-2</c:v>
                </c:pt>
                <c:pt idx="6">
                  <c:v>6.9000000000000006E-2</c:v>
                </c:pt>
                <c:pt idx="7">
                  <c:v>6.8000000000000005E-2</c:v>
                </c:pt>
                <c:pt idx="8">
                  <c:v>6.7000000000000004E-2</c:v>
                </c:pt>
                <c:pt idx="9">
                  <c:v>6.6000000000000003E-2</c:v>
                </c:pt>
                <c:pt idx="10">
                  <c:v>6.7000000000000004E-2</c:v>
                </c:pt>
                <c:pt idx="11">
                  <c:v>6.8000000000000005E-2</c:v>
                </c:pt>
                <c:pt idx="12">
                  <c:v>6.8000000000000005E-2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224256"/>
        <c:axId val="81224832"/>
      </c:scatterChart>
      <c:valAx>
        <c:axId val="81224256"/>
        <c:scaling>
          <c:orientation val="minMax"/>
        </c:scaling>
        <c:delete val="0"/>
        <c:axPos val="b"/>
        <c:majorTickMark val="out"/>
        <c:minorTickMark val="none"/>
        <c:tickLblPos val="nextTo"/>
        <c:crossAx val="81224832"/>
        <c:crosses val="autoZero"/>
        <c:crossBetween val="midCat"/>
      </c:valAx>
      <c:valAx>
        <c:axId val="81224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2242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5</xdr:row>
      <xdr:rowOff>185737</xdr:rowOff>
    </xdr:from>
    <xdr:to>
      <xdr:col>13</xdr:col>
      <xdr:colOff>542925</xdr:colOff>
      <xdr:row>20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7" workbookViewId="0">
      <selection activeCell="B35" sqref="B35"/>
    </sheetView>
  </sheetViews>
  <sheetFormatPr baseColWidth="10" defaultRowHeight="15" x14ac:dyDescent="0.25"/>
  <sheetData>
    <row r="1" spans="1:7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21</v>
      </c>
    </row>
    <row r="2" spans="1:7" x14ac:dyDescent="0.25">
      <c r="A2" s="1">
        <v>1</v>
      </c>
      <c r="B2" s="1">
        <v>1</v>
      </c>
      <c r="C2" s="1">
        <v>2</v>
      </c>
      <c r="D2" s="1">
        <v>4.1500000000000002E-2</v>
      </c>
      <c r="E2" s="1">
        <v>4.1500000000000002E-2</v>
      </c>
      <c r="F2" s="2">
        <f t="shared" ref="F2:F35" si="0">SQRT(D2^2+E2^2)</f>
        <v>5.8689862838483452E-2</v>
      </c>
      <c r="G2" s="1">
        <v>345</v>
      </c>
    </row>
    <row r="3" spans="1:7" x14ac:dyDescent="0.25">
      <c r="A3" s="1">
        <v>2</v>
      </c>
      <c r="B3" s="1">
        <v>2</v>
      </c>
      <c r="C3" s="1">
        <v>3</v>
      </c>
      <c r="D3" s="1">
        <v>4.24E-2</v>
      </c>
      <c r="E3" s="1">
        <v>1.89E-2</v>
      </c>
      <c r="F3" s="2">
        <f t="shared" si="0"/>
        <v>4.6421654429802478E-2</v>
      </c>
      <c r="G3" s="1">
        <v>285</v>
      </c>
    </row>
    <row r="4" spans="1:7" x14ac:dyDescent="0.25">
      <c r="A4" s="1">
        <v>3</v>
      </c>
      <c r="B4" s="1">
        <v>3</v>
      </c>
      <c r="C4" s="1">
        <v>4</v>
      </c>
      <c r="D4" s="1">
        <v>4.4400000000000002E-2</v>
      </c>
      <c r="E4" s="1">
        <v>1.9800000000000002E-2</v>
      </c>
      <c r="F4" s="2">
        <f t="shared" si="0"/>
        <v>4.8614812557491165E-2</v>
      </c>
      <c r="G4" s="1">
        <v>210</v>
      </c>
    </row>
    <row r="5" spans="1:7" x14ac:dyDescent="0.25">
      <c r="A5" s="1">
        <v>4</v>
      </c>
      <c r="B5" s="1">
        <v>4</v>
      </c>
      <c r="C5" s="1">
        <v>5</v>
      </c>
      <c r="D5" s="1">
        <v>3.6900000000000002E-2</v>
      </c>
      <c r="E5" s="1">
        <v>1.6500000000000001E-2</v>
      </c>
      <c r="F5" s="2">
        <f t="shared" si="0"/>
        <v>4.0421034128285238E-2</v>
      </c>
      <c r="G5" s="1">
        <v>150</v>
      </c>
    </row>
    <row r="6" spans="1:7" x14ac:dyDescent="0.25">
      <c r="A6" s="1">
        <v>5</v>
      </c>
      <c r="B6" s="1">
        <v>5</v>
      </c>
      <c r="C6" s="1">
        <v>6</v>
      </c>
      <c r="D6" s="1">
        <v>5.1999999999999998E-2</v>
      </c>
      <c r="E6" s="1">
        <v>2.3199999999999998E-2</v>
      </c>
      <c r="F6" s="2">
        <f t="shared" si="0"/>
        <v>5.6940670877677582E-2</v>
      </c>
      <c r="G6" s="1">
        <v>105</v>
      </c>
    </row>
    <row r="7" spans="1:7" x14ac:dyDescent="0.25">
      <c r="A7" s="1">
        <v>6</v>
      </c>
      <c r="B7" s="1">
        <v>6</v>
      </c>
      <c r="C7" s="1">
        <v>7</v>
      </c>
      <c r="D7" s="1">
        <v>5.2400000000000002E-2</v>
      </c>
      <c r="E7" s="1">
        <v>2.3400000000000001E-2</v>
      </c>
      <c r="F7" s="2">
        <f t="shared" si="0"/>
        <v>5.7387455075129441E-2</v>
      </c>
      <c r="G7" s="1">
        <v>60</v>
      </c>
    </row>
    <row r="8" spans="1:7" x14ac:dyDescent="0.25">
      <c r="A8" s="1">
        <v>7</v>
      </c>
      <c r="B8" s="1">
        <v>7</v>
      </c>
      <c r="C8" s="1">
        <v>8</v>
      </c>
      <c r="D8" s="1">
        <v>0.31230000000000002</v>
      </c>
      <c r="E8" s="1">
        <v>3.1099999999999999E-2</v>
      </c>
      <c r="F8" s="2">
        <f t="shared" si="0"/>
        <v>0.3138447068217019</v>
      </c>
      <c r="G8" s="1">
        <v>15</v>
      </c>
    </row>
    <row r="9" spans="1:7" x14ac:dyDescent="0.25">
      <c r="A9" s="1">
        <v>8</v>
      </c>
      <c r="B9" s="1">
        <v>7</v>
      </c>
      <c r="C9" s="1">
        <v>9</v>
      </c>
      <c r="D9" s="1">
        <v>0.20019999999999999</v>
      </c>
      <c r="E9" s="1">
        <v>1.9900000000000001E-2</v>
      </c>
      <c r="F9" s="2">
        <f t="shared" si="0"/>
        <v>0.20118660492189833</v>
      </c>
      <c r="G9" s="1">
        <v>15</v>
      </c>
    </row>
    <row r="10" spans="1:7" x14ac:dyDescent="0.25">
      <c r="A10" s="1">
        <v>9</v>
      </c>
      <c r="B10" s="1">
        <v>7</v>
      </c>
      <c r="C10" s="1">
        <v>10</v>
      </c>
      <c r="D10" s="1">
        <v>1.734</v>
      </c>
      <c r="E10" s="1">
        <v>0.1729</v>
      </c>
      <c r="F10" s="2">
        <f t="shared" si="0"/>
        <v>1.7425987518645822</v>
      </c>
      <c r="G10" s="1">
        <v>15</v>
      </c>
    </row>
    <row r="11" spans="1:7" x14ac:dyDescent="0.25">
      <c r="A11" s="1">
        <v>10</v>
      </c>
      <c r="B11" s="1">
        <v>6</v>
      </c>
      <c r="C11" s="1">
        <v>11</v>
      </c>
      <c r="D11" s="1">
        <v>0.26069999999999999</v>
      </c>
      <c r="E11" s="1">
        <v>2.5999999999999999E-2</v>
      </c>
      <c r="F11" s="2">
        <f t="shared" si="0"/>
        <v>0.26199330144108646</v>
      </c>
      <c r="G11" s="1">
        <v>15</v>
      </c>
    </row>
    <row r="12" spans="1:7" x14ac:dyDescent="0.25">
      <c r="A12" s="1">
        <v>11</v>
      </c>
      <c r="B12" s="1">
        <v>6</v>
      </c>
      <c r="C12" s="1">
        <v>12</v>
      </c>
      <c r="D12" s="1">
        <v>1.3605</v>
      </c>
      <c r="E12" s="1">
        <v>0.13569999999999999</v>
      </c>
      <c r="F12" s="2">
        <f t="shared" si="0"/>
        <v>1.3672507963062228</v>
      </c>
      <c r="G12" s="1">
        <v>15</v>
      </c>
    </row>
    <row r="13" spans="1:7" x14ac:dyDescent="0.25">
      <c r="A13" s="1">
        <v>12</v>
      </c>
      <c r="B13" s="1">
        <v>4</v>
      </c>
      <c r="C13" s="1">
        <v>13</v>
      </c>
      <c r="D13" s="1">
        <v>0.14000000000000001</v>
      </c>
      <c r="E13" s="1">
        <v>1.4E-2</v>
      </c>
      <c r="F13" s="2">
        <f t="shared" si="0"/>
        <v>0.14069825869569247</v>
      </c>
      <c r="G13" s="1">
        <v>30</v>
      </c>
    </row>
    <row r="14" spans="1:7" x14ac:dyDescent="0.25">
      <c r="A14" s="1">
        <v>13</v>
      </c>
      <c r="B14" s="1">
        <v>3</v>
      </c>
      <c r="C14" s="1">
        <v>14</v>
      </c>
      <c r="D14" s="1">
        <v>0.77629999999999999</v>
      </c>
      <c r="E14" s="1">
        <v>7.7399999999999997E-2</v>
      </c>
      <c r="F14" s="2">
        <f t="shared" si="0"/>
        <v>0.78014899218033984</v>
      </c>
      <c r="G14" s="1">
        <v>30</v>
      </c>
    </row>
    <row r="15" spans="1:7" x14ac:dyDescent="0.25">
      <c r="A15" s="1">
        <v>14</v>
      </c>
      <c r="B15" s="1">
        <v>2</v>
      </c>
      <c r="C15" s="1">
        <v>15</v>
      </c>
      <c r="D15" s="1">
        <v>0.59770000000000001</v>
      </c>
      <c r="E15" s="1">
        <v>5.96E-2</v>
      </c>
      <c r="F15" s="2">
        <f t="shared" si="0"/>
        <v>0.60066417406068096</v>
      </c>
      <c r="G15" s="1">
        <v>45</v>
      </c>
    </row>
    <row r="16" spans="1:7" x14ac:dyDescent="0.25">
      <c r="A16" s="1">
        <v>15</v>
      </c>
      <c r="B16" s="1">
        <v>1</v>
      </c>
      <c r="C16" s="1">
        <v>16</v>
      </c>
      <c r="D16" s="1">
        <v>0.14230000000000001</v>
      </c>
      <c r="E16" s="1">
        <v>4.9599999999999998E-2</v>
      </c>
      <c r="F16" s="2">
        <f t="shared" si="0"/>
        <v>0.15069654939646099</v>
      </c>
      <c r="G16" s="1">
        <v>90</v>
      </c>
    </row>
    <row r="17" spans="1:7" x14ac:dyDescent="0.25">
      <c r="A17" s="1">
        <v>16</v>
      </c>
      <c r="B17" s="1">
        <v>16</v>
      </c>
      <c r="C17" s="1">
        <v>17</v>
      </c>
      <c r="D17" s="1">
        <v>8.3699999999999997E-2</v>
      </c>
      <c r="E17" s="1">
        <v>2.92E-2</v>
      </c>
      <c r="F17" s="2">
        <f t="shared" si="0"/>
        <v>8.8647222178701121E-2</v>
      </c>
      <c r="G17" s="1">
        <v>60</v>
      </c>
    </row>
    <row r="18" spans="1:7" x14ac:dyDescent="0.25">
      <c r="A18" s="1">
        <v>17</v>
      </c>
      <c r="B18" s="1">
        <v>17</v>
      </c>
      <c r="C18" s="1">
        <v>18</v>
      </c>
      <c r="D18" s="1">
        <v>0.31230000000000002</v>
      </c>
      <c r="E18" s="1">
        <v>3.1099999999999999E-2</v>
      </c>
      <c r="F18" s="2">
        <f t="shared" si="0"/>
        <v>0.3138447068217019</v>
      </c>
      <c r="G18" s="1">
        <v>45</v>
      </c>
    </row>
    <row r="19" spans="1:7" x14ac:dyDescent="0.25">
      <c r="A19" s="1">
        <v>18</v>
      </c>
      <c r="B19" s="1">
        <v>1</v>
      </c>
      <c r="C19" s="1">
        <v>19</v>
      </c>
      <c r="D19" s="1">
        <v>1.6299999999999999E-2</v>
      </c>
      <c r="E19" s="1">
        <v>6.1999999999999998E-3</v>
      </c>
      <c r="F19" s="2">
        <f t="shared" si="0"/>
        <v>1.7439323381370046E-2</v>
      </c>
      <c r="G19" s="1">
        <v>30</v>
      </c>
    </row>
    <row r="20" spans="1:7" x14ac:dyDescent="0.25">
      <c r="A20" s="1">
        <v>19</v>
      </c>
      <c r="B20" s="1">
        <v>15</v>
      </c>
      <c r="C20" s="1">
        <v>20</v>
      </c>
      <c r="D20" s="1">
        <v>0.59770000000000001</v>
      </c>
      <c r="E20" s="1">
        <v>5.96E-2</v>
      </c>
      <c r="F20" s="2">
        <f t="shared" si="0"/>
        <v>0.60066417406068096</v>
      </c>
      <c r="G20" s="1">
        <v>30</v>
      </c>
    </row>
    <row r="21" spans="1:7" x14ac:dyDescent="0.25">
      <c r="A21" s="1">
        <v>20</v>
      </c>
      <c r="B21" s="1">
        <v>13</v>
      </c>
      <c r="C21" s="1">
        <v>21</v>
      </c>
      <c r="D21" s="1">
        <v>0.14000000000000001</v>
      </c>
      <c r="E21" s="1">
        <v>1.4E-2</v>
      </c>
      <c r="F21" s="2">
        <f t="shared" si="0"/>
        <v>0.14069825869569247</v>
      </c>
      <c r="G21" s="1">
        <v>15</v>
      </c>
    </row>
    <row r="22" spans="1:7" x14ac:dyDescent="0.25">
      <c r="A22" s="1">
        <v>21</v>
      </c>
      <c r="B22" s="1">
        <v>19</v>
      </c>
      <c r="C22" s="1">
        <v>22</v>
      </c>
      <c r="D22" s="1">
        <v>0.26069999999999999</v>
      </c>
      <c r="E22" s="1">
        <v>2.5999999999999999E-2</v>
      </c>
      <c r="F22" s="2">
        <f t="shared" si="0"/>
        <v>0.26199330144108646</v>
      </c>
      <c r="G22" s="1">
        <v>60</v>
      </c>
    </row>
    <row r="23" spans="1:7" x14ac:dyDescent="0.25">
      <c r="A23" s="1">
        <v>22</v>
      </c>
      <c r="B23" s="1">
        <v>3</v>
      </c>
      <c r="C23" s="1">
        <v>23</v>
      </c>
      <c r="D23" s="1">
        <v>1.734</v>
      </c>
      <c r="E23" s="1">
        <v>0.1729</v>
      </c>
      <c r="F23" s="2">
        <f t="shared" si="0"/>
        <v>1.7425987518645822</v>
      </c>
      <c r="G23" s="1">
        <v>30</v>
      </c>
    </row>
    <row r="24" spans="1:7" x14ac:dyDescent="0.25">
      <c r="A24" s="1">
        <v>23</v>
      </c>
      <c r="B24" s="1">
        <v>18</v>
      </c>
      <c r="C24" s="1">
        <v>24</v>
      </c>
      <c r="D24" s="1">
        <v>1.3605</v>
      </c>
      <c r="E24" s="1">
        <v>0.13569999999999999</v>
      </c>
      <c r="F24" s="2">
        <f t="shared" si="0"/>
        <v>1.3672507963062228</v>
      </c>
      <c r="G24" s="1">
        <v>30</v>
      </c>
    </row>
    <row r="25" spans="1:7" x14ac:dyDescent="0.25">
      <c r="A25" s="1">
        <v>24</v>
      </c>
      <c r="B25" s="1">
        <v>14</v>
      </c>
      <c r="C25" s="1">
        <v>25</v>
      </c>
      <c r="D25" s="1">
        <v>0.77629999999999999</v>
      </c>
      <c r="E25" s="1">
        <v>7.7399999999999997E-2</v>
      </c>
      <c r="F25" s="2">
        <f t="shared" si="0"/>
        <v>0.78014899218033984</v>
      </c>
      <c r="G25" s="1">
        <v>15</v>
      </c>
    </row>
    <row r="26" spans="1:7" x14ac:dyDescent="0.25">
      <c r="A26" s="1">
        <v>25</v>
      </c>
      <c r="B26" s="1">
        <v>16</v>
      </c>
      <c r="C26" s="1">
        <v>26</v>
      </c>
      <c r="D26" s="1">
        <v>0.14230000000000001</v>
      </c>
      <c r="E26" s="1">
        <v>4.9599999999999998E-2</v>
      </c>
      <c r="F26" s="2">
        <f t="shared" si="0"/>
        <v>0.15069654939646099</v>
      </c>
      <c r="G26" s="1">
        <v>15</v>
      </c>
    </row>
    <row r="27" spans="1:7" x14ac:dyDescent="0.25">
      <c r="A27" s="1">
        <v>26</v>
      </c>
      <c r="B27" s="1">
        <v>22</v>
      </c>
      <c r="C27" s="1">
        <v>27</v>
      </c>
      <c r="D27" s="1">
        <v>0.26069999999999999</v>
      </c>
      <c r="E27" s="1">
        <v>2.5999999999999999E-2</v>
      </c>
      <c r="F27" s="2">
        <f t="shared" si="0"/>
        <v>0.26199330144108646</v>
      </c>
      <c r="G27" s="1">
        <v>30</v>
      </c>
    </row>
    <row r="28" spans="1:7" x14ac:dyDescent="0.25">
      <c r="A28" s="1">
        <v>27</v>
      </c>
      <c r="B28" s="1">
        <v>20</v>
      </c>
      <c r="C28" s="1">
        <v>28</v>
      </c>
      <c r="D28" s="1">
        <v>0.59770000000000001</v>
      </c>
      <c r="E28" s="1">
        <v>5.96E-2</v>
      </c>
      <c r="F28" s="2">
        <f t="shared" si="0"/>
        <v>0.60066417406068096</v>
      </c>
      <c r="G28" s="1">
        <v>15</v>
      </c>
    </row>
    <row r="29" spans="1:7" x14ac:dyDescent="0.25">
      <c r="A29" s="1">
        <v>28</v>
      </c>
      <c r="B29" s="1">
        <v>4</v>
      </c>
      <c r="C29" s="1">
        <v>29</v>
      </c>
      <c r="D29" s="1">
        <v>0.14000000000000001</v>
      </c>
      <c r="E29" s="1">
        <v>1.4E-2</v>
      </c>
      <c r="F29" s="2">
        <f t="shared" si="0"/>
        <v>0.14069825869569247</v>
      </c>
      <c r="G29" s="1">
        <v>15</v>
      </c>
    </row>
    <row r="30" spans="1:7" x14ac:dyDescent="0.25">
      <c r="A30" s="1">
        <v>29</v>
      </c>
      <c r="B30" s="1">
        <v>5</v>
      </c>
      <c r="C30" s="1">
        <v>30</v>
      </c>
      <c r="D30" s="1">
        <v>0.14000000000000001</v>
      </c>
      <c r="E30" s="1">
        <v>1.4E-2</v>
      </c>
      <c r="F30" s="2">
        <f t="shared" si="0"/>
        <v>0.14069825869569247</v>
      </c>
      <c r="G30" s="1">
        <v>30</v>
      </c>
    </row>
    <row r="31" spans="1:7" x14ac:dyDescent="0.25">
      <c r="A31" s="1">
        <v>30</v>
      </c>
      <c r="B31" s="1">
        <v>24</v>
      </c>
      <c r="C31" s="1">
        <v>31</v>
      </c>
      <c r="D31" s="1">
        <v>1.3605</v>
      </c>
      <c r="E31" s="1">
        <v>0.13569999999999999</v>
      </c>
      <c r="F31" s="2">
        <f t="shared" si="0"/>
        <v>1.3672507963062228</v>
      </c>
      <c r="G31" s="1">
        <v>15</v>
      </c>
    </row>
    <row r="32" spans="1:7" x14ac:dyDescent="0.25">
      <c r="A32" s="1">
        <v>31</v>
      </c>
      <c r="B32" s="1">
        <v>22</v>
      </c>
      <c r="C32" s="1">
        <v>32</v>
      </c>
      <c r="D32" s="1">
        <v>0.26069999999999999</v>
      </c>
      <c r="E32" s="1">
        <v>2.5999999999999999E-2</v>
      </c>
      <c r="F32" s="2">
        <f t="shared" si="0"/>
        <v>0.26199330144108646</v>
      </c>
      <c r="G32" s="1">
        <v>15</v>
      </c>
    </row>
    <row r="33" spans="1:7" x14ac:dyDescent="0.25">
      <c r="A33" s="1">
        <v>32</v>
      </c>
      <c r="B33" s="1">
        <v>27</v>
      </c>
      <c r="C33" s="1">
        <v>33</v>
      </c>
      <c r="D33" s="1">
        <v>0.26069999999999999</v>
      </c>
      <c r="E33" s="1">
        <v>2.5999999999999999E-2</v>
      </c>
      <c r="F33" s="2">
        <f t="shared" si="0"/>
        <v>0.26199330144108646</v>
      </c>
      <c r="G33" s="1">
        <v>15</v>
      </c>
    </row>
    <row r="34" spans="1:7" x14ac:dyDescent="0.25">
      <c r="A34" s="1">
        <v>33</v>
      </c>
      <c r="B34" s="1">
        <v>23</v>
      </c>
      <c r="C34" s="1">
        <v>34</v>
      </c>
      <c r="D34" s="1">
        <v>1.734</v>
      </c>
      <c r="E34" s="1">
        <v>0.1729</v>
      </c>
      <c r="F34" s="2">
        <f t="shared" si="0"/>
        <v>1.7425987518645822</v>
      </c>
      <c r="G34" s="1">
        <v>15</v>
      </c>
    </row>
    <row r="35" spans="1:7" x14ac:dyDescent="0.25">
      <c r="A35" s="1">
        <v>34</v>
      </c>
      <c r="B35" s="1">
        <v>30</v>
      </c>
      <c r="C35" s="1">
        <v>35</v>
      </c>
      <c r="D35" s="1">
        <v>0.14000000000000001</v>
      </c>
      <c r="E35" s="1">
        <v>1.4E-2</v>
      </c>
      <c r="F35" s="2">
        <f t="shared" si="0"/>
        <v>0.14069825869569247</v>
      </c>
      <c r="G35" s="1">
        <v>15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25" workbookViewId="0">
      <selection activeCell="G9" sqref="G9"/>
    </sheetView>
  </sheetViews>
  <sheetFormatPr baseColWidth="10" defaultRowHeight="15" x14ac:dyDescent="0.25"/>
  <sheetData>
    <row r="1" spans="1:14" x14ac:dyDescent="0.25">
      <c r="A1" s="24" t="s">
        <v>6</v>
      </c>
      <c r="B1" s="24" t="s">
        <v>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5">
      <c r="A2" s="24"/>
      <c r="B2" s="4" t="s">
        <v>8</v>
      </c>
      <c r="C2" s="5" t="s">
        <v>9</v>
      </c>
      <c r="D2" s="4" t="s">
        <v>10</v>
      </c>
      <c r="E2" s="5" t="s">
        <v>11</v>
      </c>
      <c r="F2" s="6" t="s">
        <v>12</v>
      </c>
      <c r="G2" s="7" t="s">
        <v>13</v>
      </c>
      <c r="H2" s="7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8" t="s">
        <v>19</v>
      </c>
      <c r="N2" s="8" t="s">
        <v>20</v>
      </c>
    </row>
    <row r="3" spans="1:14" x14ac:dyDescent="0.25">
      <c r="A3" s="1">
        <v>1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</row>
    <row r="4" spans="1:14" x14ac:dyDescent="0.25">
      <c r="A4" s="1">
        <v>2</v>
      </c>
      <c r="B4" s="9">
        <v>0</v>
      </c>
      <c r="C4" s="9">
        <v>0</v>
      </c>
      <c r="D4" s="9">
        <v>0</v>
      </c>
      <c r="E4" s="9">
        <v>0</v>
      </c>
      <c r="F4" s="10">
        <v>10</v>
      </c>
      <c r="G4" s="10">
        <v>10</v>
      </c>
      <c r="H4" s="10">
        <v>10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</row>
    <row r="5" spans="1:14" x14ac:dyDescent="0.25">
      <c r="A5" s="1">
        <v>3</v>
      </c>
      <c r="B5" s="23">
        <v>15</v>
      </c>
      <c r="C5" s="23">
        <v>15</v>
      </c>
      <c r="D5" s="23">
        <v>15</v>
      </c>
      <c r="E5" s="23">
        <v>15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</row>
    <row r="6" spans="1:14" x14ac:dyDescent="0.25">
      <c r="A6" s="1">
        <v>4</v>
      </c>
      <c r="B6" s="9">
        <v>0</v>
      </c>
      <c r="C6" s="9">
        <v>0</v>
      </c>
      <c r="D6" s="9">
        <v>0</v>
      </c>
      <c r="E6" s="9">
        <v>0</v>
      </c>
      <c r="F6" s="10">
        <v>10</v>
      </c>
      <c r="G6" s="10">
        <v>10</v>
      </c>
      <c r="H6" s="10">
        <v>10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</row>
    <row r="7" spans="1:14" x14ac:dyDescent="0.25">
      <c r="A7" s="1">
        <v>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4" x14ac:dyDescent="0.25">
      <c r="A8" s="1">
        <v>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11">
        <v>5</v>
      </c>
      <c r="J8" s="11">
        <v>5</v>
      </c>
      <c r="K8" s="11">
        <v>5</v>
      </c>
      <c r="L8" s="11">
        <v>5</v>
      </c>
      <c r="M8" s="11">
        <v>5</v>
      </c>
      <c r="N8" s="11">
        <v>5</v>
      </c>
    </row>
    <row r="9" spans="1:14" x14ac:dyDescent="0.25">
      <c r="A9" s="1">
        <v>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1">
        <v>5</v>
      </c>
      <c r="J9" s="11">
        <v>5</v>
      </c>
      <c r="K9" s="11">
        <v>5</v>
      </c>
      <c r="L9" s="11">
        <v>5</v>
      </c>
      <c r="M9" s="11">
        <v>5</v>
      </c>
      <c r="N9" s="11">
        <v>5</v>
      </c>
    </row>
    <row r="10" spans="1:14" x14ac:dyDescent="0.25">
      <c r="A10" s="1">
        <v>8</v>
      </c>
      <c r="B10" s="23">
        <v>15</v>
      </c>
      <c r="C10" s="23">
        <v>15</v>
      </c>
      <c r="D10" s="23">
        <v>15</v>
      </c>
      <c r="E10" s="23">
        <v>15</v>
      </c>
      <c r="F10" s="9">
        <v>0</v>
      </c>
      <c r="G10" s="9">
        <v>0</v>
      </c>
      <c r="H10" s="9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x14ac:dyDescent="0.25">
      <c r="A11" s="1">
        <v>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1">
        <v>10</v>
      </c>
      <c r="B12" s="9">
        <v>0</v>
      </c>
      <c r="C12" s="9">
        <v>0</v>
      </c>
      <c r="D12" s="9">
        <v>0</v>
      </c>
      <c r="E12" s="9">
        <v>0</v>
      </c>
      <c r="F12" s="13">
        <v>10</v>
      </c>
      <c r="G12" s="13">
        <v>10</v>
      </c>
      <c r="H12" s="13">
        <v>10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1">
        <v>11</v>
      </c>
      <c r="B13" s="14">
        <v>15</v>
      </c>
      <c r="C13" s="14">
        <v>15</v>
      </c>
      <c r="D13" s="14">
        <v>15</v>
      </c>
      <c r="E13" s="14">
        <v>15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x14ac:dyDescent="0.25">
      <c r="A14" s="1">
        <v>12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x14ac:dyDescent="0.25">
      <c r="A15" s="1">
        <v>13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1">
        <v>5</v>
      </c>
      <c r="J15" s="11">
        <v>5</v>
      </c>
      <c r="K15" s="11">
        <v>5</v>
      </c>
      <c r="L15" s="11">
        <v>5</v>
      </c>
      <c r="M15" s="11">
        <v>5</v>
      </c>
      <c r="N15" s="11">
        <v>5</v>
      </c>
    </row>
    <row r="16" spans="1:14" x14ac:dyDescent="0.25">
      <c r="A16" s="1">
        <v>14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x14ac:dyDescent="0.25">
      <c r="A17" s="1">
        <v>15</v>
      </c>
      <c r="B17" s="12">
        <v>0</v>
      </c>
      <c r="C17" s="12">
        <v>0</v>
      </c>
      <c r="D17" s="12">
        <v>0</v>
      </c>
      <c r="E17" s="12">
        <v>0</v>
      </c>
      <c r="F17" s="13">
        <v>10</v>
      </c>
      <c r="G17" s="13">
        <v>10</v>
      </c>
      <c r="H17" s="13">
        <v>10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 s="1">
        <v>16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1">
        <v>17</v>
      </c>
      <c r="B19" s="12">
        <v>0</v>
      </c>
      <c r="C19" s="12">
        <v>0</v>
      </c>
      <c r="D19" s="12">
        <v>0</v>
      </c>
      <c r="E19" s="12">
        <v>0</v>
      </c>
      <c r="F19" s="9">
        <v>0</v>
      </c>
      <c r="G19" s="9">
        <v>0</v>
      </c>
      <c r="H19" s="9">
        <v>0</v>
      </c>
      <c r="I19" s="11">
        <v>5</v>
      </c>
      <c r="J19" s="11">
        <v>5</v>
      </c>
      <c r="K19" s="11">
        <v>5</v>
      </c>
      <c r="L19" s="11">
        <v>5</v>
      </c>
      <c r="M19" s="11">
        <v>5</v>
      </c>
      <c r="N19" s="11">
        <v>5</v>
      </c>
    </row>
    <row r="20" spans="1:14" x14ac:dyDescent="0.25">
      <c r="A20" s="1">
        <v>18</v>
      </c>
      <c r="B20" s="14">
        <v>15</v>
      </c>
      <c r="C20" s="14">
        <v>15</v>
      </c>
      <c r="D20" s="14">
        <v>15</v>
      </c>
      <c r="E20" s="14">
        <v>15</v>
      </c>
      <c r="F20" s="9">
        <v>0</v>
      </c>
      <c r="G20" s="9">
        <v>0</v>
      </c>
      <c r="H20" s="9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x14ac:dyDescent="0.25">
      <c r="A21" s="1">
        <v>19</v>
      </c>
      <c r="B21" s="12">
        <v>0</v>
      </c>
      <c r="C21" s="12">
        <v>0</v>
      </c>
      <c r="D21" s="12">
        <v>0</v>
      </c>
      <c r="E21" s="12">
        <v>0</v>
      </c>
      <c r="F21" s="9">
        <v>0</v>
      </c>
      <c r="G21" s="9">
        <v>0</v>
      </c>
      <c r="H21" s="9">
        <v>0</v>
      </c>
      <c r="I21" s="11">
        <v>5</v>
      </c>
      <c r="J21" s="11">
        <v>5</v>
      </c>
      <c r="K21" s="11">
        <v>5</v>
      </c>
      <c r="L21" s="11">
        <v>5</v>
      </c>
      <c r="M21" s="11">
        <v>5</v>
      </c>
      <c r="N21" s="11">
        <v>5</v>
      </c>
    </row>
    <row r="22" spans="1:14" x14ac:dyDescent="0.25">
      <c r="A22" s="1">
        <v>20</v>
      </c>
      <c r="B22" s="14">
        <v>15</v>
      </c>
      <c r="C22" s="14">
        <v>15</v>
      </c>
      <c r="D22" s="14">
        <v>15</v>
      </c>
      <c r="E22" s="14">
        <v>15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1:14" x14ac:dyDescent="0.25">
      <c r="A23" s="1">
        <v>21</v>
      </c>
      <c r="B23" s="12">
        <v>0</v>
      </c>
      <c r="C23" s="12">
        <v>0</v>
      </c>
      <c r="D23" s="12">
        <v>0</v>
      </c>
      <c r="E23" s="12">
        <v>0</v>
      </c>
      <c r="F23" s="13">
        <v>10</v>
      </c>
      <c r="G23" s="13">
        <v>10</v>
      </c>
      <c r="H23" s="13">
        <v>10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1:14" x14ac:dyDescent="0.25">
      <c r="A24" s="1">
        <v>22</v>
      </c>
      <c r="B24" s="12">
        <v>0</v>
      </c>
      <c r="C24" s="12">
        <v>0</v>
      </c>
      <c r="D24" s="12">
        <v>0</v>
      </c>
      <c r="E24" s="12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1:14" x14ac:dyDescent="0.25">
      <c r="A25" s="1">
        <v>23</v>
      </c>
      <c r="B25" s="12">
        <v>0</v>
      </c>
      <c r="C25" s="12">
        <v>0</v>
      </c>
      <c r="D25" s="12">
        <v>0</v>
      </c>
      <c r="E25" s="12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1:14" x14ac:dyDescent="0.25">
      <c r="A26" s="1">
        <v>24</v>
      </c>
      <c r="B26" s="12">
        <v>0</v>
      </c>
      <c r="C26" s="12">
        <v>0</v>
      </c>
      <c r="D26" s="12">
        <v>0</v>
      </c>
      <c r="E26" s="12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 x14ac:dyDescent="0.25">
      <c r="A27" s="1">
        <v>25</v>
      </c>
      <c r="B27" s="12">
        <v>0</v>
      </c>
      <c r="C27" s="12">
        <v>0</v>
      </c>
      <c r="D27" s="12">
        <v>0</v>
      </c>
      <c r="E27" s="12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1:14" x14ac:dyDescent="0.25">
      <c r="A28" s="1">
        <v>26</v>
      </c>
      <c r="B28" s="12">
        <v>0</v>
      </c>
      <c r="C28" s="12">
        <v>0</v>
      </c>
      <c r="D28" s="12">
        <v>0</v>
      </c>
      <c r="E28" s="12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29" spans="1:14" x14ac:dyDescent="0.25">
      <c r="A29" s="1">
        <v>27</v>
      </c>
      <c r="B29" s="12">
        <v>0</v>
      </c>
      <c r="C29" s="12">
        <v>0</v>
      </c>
      <c r="D29" s="12">
        <v>0</v>
      </c>
      <c r="E29" s="12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 x14ac:dyDescent="0.25">
      <c r="A30" s="1">
        <v>28</v>
      </c>
      <c r="B30" s="12">
        <v>0</v>
      </c>
      <c r="C30" s="12">
        <v>0</v>
      </c>
      <c r="D30" s="12">
        <v>0</v>
      </c>
      <c r="E30" s="12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 x14ac:dyDescent="0.25">
      <c r="A31" s="1">
        <v>29</v>
      </c>
      <c r="B31" s="12">
        <v>0</v>
      </c>
      <c r="C31" s="12">
        <v>0</v>
      </c>
      <c r="D31" s="12">
        <v>0</v>
      </c>
      <c r="E31" s="12">
        <v>0</v>
      </c>
      <c r="F31" s="9">
        <v>0</v>
      </c>
      <c r="G31" s="9">
        <v>0</v>
      </c>
      <c r="H31" s="9">
        <v>0</v>
      </c>
      <c r="I31" s="11">
        <v>5</v>
      </c>
      <c r="J31" s="11">
        <v>5</v>
      </c>
      <c r="K31" s="11">
        <v>5</v>
      </c>
      <c r="L31" s="11">
        <v>5</v>
      </c>
      <c r="M31" s="11">
        <v>5</v>
      </c>
      <c r="N31" s="11">
        <v>5</v>
      </c>
    </row>
    <row r="32" spans="1:14" x14ac:dyDescent="0.25">
      <c r="A32" s="1">
        <v>30</v>
      </c>
      <c r="B32" s="12">
        <v>0</v>
      </c>
      <c r="C32" s="12">
        <v>0</v>
      </c>
      <c r="D32" s="12">
        <v>0</v>
      </c>
      <c r="E32" s="12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 x14ac:dyDescent="0.25">
      <c r="A33" s="1">
        <v>31</v>
      </c>
      <c r="B33" s="12">
        <v>0</v>
      </c>
      <c r="C33" s="12">
        <v>0</v>
      </c>
      <c r="D33" s="12">
        <v>0</v>
      </c>
      <c r="E33" s="12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1:14" x14ac:dyDescent="0.25">
      <c r="A34" s="1">
        <v>32</v>
      </c>
      <c r="B34" s="12">
        <v>0</v>
      </c>
      <c r="C34" s="12">
        <v>0</v>
      </c>
      <c r="D34" s="12">
        <v>0</v>
      </c>
      <c r="E34" s="12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</row>
    <row r="35" spans="1:14" x14ac:dyDescent="0.25">
      <c r="A35" s="1">
        <v>33</v>
      </c>
      <c r="B35" s="12">
        <v>0</v>
      </c>
      <c r="C35" s="12">
        <v>0</v>
      </c>
      <c r="D35" s="12">
        <v>0</v>
      </c>
      <c r="E35" s="12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</row>
    <row r="36" spans="1:14" x14ac:dyDescent="0.25">
      <c r="A36" s="1">
        <v>34</v>
      </c>
      <c r="B36" s="12">
        <v>0</v>
      </c>
      <c r="C36" s="12">
        <v>0</v>
      </c>
      <c r="D36" s="12">
        <v>0</v>
      </c>
      <c r="E36" s="12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</row>
    <row r="37" spans="1:14" x14ac:dyDescent="0.25">
      <c r="A37" s="1">
        <v>35</v>
      </c>
      <c r="B37" s="12">
        <v>0</v>
      </c>
      <c r="C37" s="12">
        <v>0</v>
      </c>
      <c r="D37" s="12">
        <v>0</v>
      </c>
      <c r="E37" s="12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</row>
  </sheetData>
  <mergeCells count="2">
    <mergeCell ref="A1:A2"/>
    <mergeCell ref="B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E8" sqref="E8"/>
    </sheetView>
  </sheetViews>
  <sheetFormatPr baseColWidth="10" defaultRowHeight="15" x14ac:dyDescent="0.25"/>
  <cols>
    <col min="2" max="2" width="10.85546875" customWidth="1"/>
    <col min="3" max="3" width="11.28515625" customWidth="1"/>
  </cols>
  <sheetData>
    <row r="1" spans="1:5" x14ac:dyDescent="0.25">
      <c r="A1" s="24" t="s">
        <v>6</v>
      </c>
      <c r="B1" s="25" t="s">
        <v>32</v>
      </c>
      <c r="C1" s="25" t="s">
        <v>33</v>
      </c>
      <c r="D1" s="24" t="s">
        <v>46</v>
      </c>
      <c r="E1" s="24" t="s">
        <v>47</v>
      </c>
    </row>
    <row r="2" spans="1:5" x14ac:dyDescent="0.25">
      <c r="A2" s="24"/>
      <c r="B2" s="25"/>
      <c r="C2" s="25"/>
      <c r="D2" s="24"/>
      <c r="E2" s="24"/>
    </row>
    <row r="3" spans="1:5" x14ac:dyDescent="0.25">
      <c r="A3" s="1">
        <v>1</v>
      </c>
      <c r="B3" s="1">
        <v>2000</v>
      </c>
      <c r="C3" s="3">
        <f t="shared" ref="C3:C21" si="0">+B3*TAN(ACOS(0.9))</f>
        <v>968.64420967570504</v>
      </c>
      <c r="D3" s="3">
        <f>B3*0.025</f>
        <v>50</v>
      </c>
      <c r="E3" s="3">
        <f>C3*0.025</f>
        <v>24.216105241892627</v>
      </c>
    </row>
    <row r="4" spans="1:5" x14ac:dyDescent="0.25">
      <c r="A4" s="1">
        <v>2</v>
      </c>
      <c r="B4" s="1">
        <v>2000</v>
      </c>
      <c r="C4" s="3">
        <f t="shared" si="0"/>
        <v>968.64420967570504</v>
      </c>
      <c r="D4" s="3">
        <f t="shared" ref="D4:D37" si="1">B4*0.025</f>
        <v>50</v>
      </c>
      <c r="E4" s="3">
        <f t="shared" ref="E4:E37" si="2">C4*0.025</f>
        <v>24.216105241892627</v>
      </c>
    </row>
    <row r="5" spans="1:5" x14ac:dyDescent="0.25">
      <c r="A5" s="1">
        <v>3</v>
      </c>
      <c r="B5" s="1">
        <v>2000</v>
      </c>
      <c r="C5" s="3">
        <f t="shared" si="0"/>
        <v>968.64420967570504</v>
      </c>
      <c r="D5" s="3">
        <f t="shared" si="1"/>
        <v>50</v>
      </c>
      <c r="E5" s="3">
        <f t="shared" si="2"/>
        <v>24.216105241892627</v>
      </c>
    </row>
    <row r="6" spans="1:5" x14ac:dyDescent="0.25">
      <c r="A6" s="1">
        <v>4</v>
      </c>
      <c r="B6" s="1">
        <v>2000</v>
      </c>
      <c r="C6" s="3">
        <f t="shared" si="0"/>
        <v>968.64420967570504</v>
      </c>
      <c r="D6" s="3">
        <f t="shared" si="1"/>
        <v>50</v>
      </c>
      <c r="E6" s="3">
        <f t="shared" si="2"/>
        <v>24.216105241892627</v>
      </c>
    </row>
    <row r="7" spans="1:5" x14ac:dyDescent="0.25">
      <c r="A7" s="1">
        <v>5</v>
      </c>
      <c r="B7" s="1">
        <v>2000</v>
      </c>
      <c r="C7" s="3">
        <f t="shared" si="0"/>
        <v>968.64420967570504</v>
      </c>
      <c r="D7" s="3">
        <f t="shared" si="1"/>
        <v>50</v>
      </c>
      <c r="E7" s="3">
        <f t="shared" si="2"/>
        <v>24.216105241892627</v>
      </c>
    </row>
    <row r="8" spans="1:5" x14ac:dyDescent="0.25">
      <c r="A8" s="1">
        <v>6</v>
      </c>
      <c r="B8" s="1">
        <v>2000</v>
      </c>
      <c r="C8" s="3">
        <f t="shared" si="0"/>
        <v>968.64420967570504</v>
      </c>
      <c r="D8" s="3">
        <f t="shared" si="1"/>
        <v>50</v>
      </c>
      <c r="E8" s="3">
        <f t="shared" si="2"/>
        <v>24.216105241892627</v>
      </c>
    </row>
    <row r="9" spans="1:5" x14ac:dyDescent="0.25">
      <c r="A9" s="1">
        <v>7</v>
      </c>
      <c r="B9" s="1">
        <v>2000</v>
      </c>
      <c r="C9" s="3">
        <f t="shared" si="0"/>
        <v>968.64420967570504</v>
      </c>
      <c r="D9" s="3">
        <f t="shared" si="1"/>
        <v>50</v>
      </c>
      <c r="E9" s="3">
        <f t="shared" si="2"/>
        <v>24.216105241892627</v>
      </c>
    </row>
    <row r="10" spans="1:5" x14ac:dyDescent="0.25">
      <c r="A10" s="1">
        <v>8</v>
      </c>
      <c r="B10" s="1">
        <v>2000</v>
      </c>
      <c r="C10" s="3">
        <f t="shared" si="0"/>
        <v>968.64420967570504</v>
      </c>
      <c r="D10" s="3">
        <f t="shared" si="1"/>
        <v>50</v>
      </c>
      <c r="E10" s="3">
        <f t="shared" si="2"/>
        <v>24.216105241892627</v>
      </c>
    </row>
    <row r="11" spans="1:5" x14ac:dyDescent="0.25">
      <c r="A11" s="1">
        <v>9</v>
      </c>
      <c r="B11" s="1">
        <v>2000</v>
      </c>
      <c r="C11" s="3">
        <f t="shared" si="0"/>
        <v>968.64420967570504</v>
      </c>
      <c r="D11" s="3">
        <f t="shared" si="1"/>
        <v>50</v>
      </c>
      <c r="E11" s="3">
        <f t="shared" si="2"/>
        <v>24.216105241892627</v>
      </c>
    </row>
    <row r="12" spans="1:5" x14ac:dyDescent="0.25">
      <c r="A12" s="1">
        <v>10</v>
      </c>
      <c r="B12" s="1">
        <v>2000</v>
      </c>
      <c r="C12" s="3">
        <f t="shared" si="0"/>
        <v>968.64420967570504</v>
      </c>
      <c r="D12" s="3">
        <f t="shared" si="1"/>
        <v>50</v>
      </c>
      <c r="E12" s="3">
        <f t="shared" si="2"/>
        <v>24.216105241892627</v>
      </c>
    </row>
    <row r="13" spans="1:5" x14ac:dyDescent="0.25">
      <c r="A13" s="1">
        <v>11</v>
      </c>
      <c r="B13" s="1">
        <v>2000</v>
      </c>
      <c r="C13" s="3">
        <f t="shared" si="0"/>
        <v>968.64420967570504</v>
      </c>
      <c r="D13" s="3">
        <f t="shared" si="1"/>
        <v>50</v>
      </c>
      <c r="E13" s="3">
        <f t="shared" si="2"/>
        <v>24.216105241892627</v>
      </c>
    </row>
    <row r="14" spans="1:5" x14ac:dyDescent="0.25">
      <c r="A14" s="1">
        <v>12</v>
      </c>
      <c r="B14" s="1">
        <v>2000</v>
      </c>
      <c r="C14" s="3">
        <f t="shared" si="0"/>
        <v>968.64420967570504</v>
      </c>
      <c r="D14" s="3">
        <f t="shared" si="1"/>
        <v>50</v>
      </c>
      <c r="E14" s="3">
        <f t="shared" si="2"/>
        <v>24.216105241892627</v>
      </c>
    </row>
    <row r="15" spans="1:5" x14ac:dyDescent="0.25">
      <c r="A15" s="1">
        <v>13</v>
      </c>
      <c r="B15" s="1">
        <v>2000</v>
      </c>
      <c r="C15" s="3">
        <f t="shared" si="0"/>
        <v>968.64420967570504</v>
      </c>
      <c r="D15" s="3">
        <f t="shared" si="1"/>
        <v>50</v>
      </c>
      <c r="E15" s="3">
        <f t="shared" si="2"/>
        <v>24.216105241892627</v>
      </c>
    </row>
    <row r="16" spans="1:5" x14ac:dyDescent="0.25">
      <c r="A16" s="1">
        <v>14</v>
      </c>
      <c r="B16" s="1">
        <v>2000</v>
      </c>
      <c r="C16" s="3">
        <f t="shared" si="0"/>
        <v>968.64420967570504</v>
      </c>
      <c r="D16" s="3">
        <f t="shared" si="1"/>
        <v>50</v>
      </c>
      <c r="E16" s="3">
        <f t="shared" si="2"/>
        <v>24.216105241892627</v>
      </c>
    </row>
    <row r="17" spans="1:5" x14ac:dyDescent="0.25">
      <c r="A17" s="1">
        <v>15</v>
      </c>
      <c r="B17" s="1">
        <v>2000</v>
      </c>
      <c r="C17" s="3">
        <f t="shared" si="0"/>
        <v>968.64420967570504</v>
      </c>
      <c r="D17" s="3">
        <f t="shared" si="1"/>
        <v>50</v>
      </c>
      <c r="E17" s="3">
        <f t="shared" si="2"/>
        <v>24.216105241892627</v>
      </c>
    </row>
    <row r="18" spans="1:5" x14ac:dyDescent="0.25">
      <c r="A18" s="1">
        <v>16</v>
      </c>
      <c r="B18" s="1">
        <v>2000</v>
      </c>
      <c r="C18" s="3">
        <f t="shared" si="0"/>
        <v>968.64420967570504</v>
      </c>
      <c r="D18" s="3">
        <f t="shared" si="1"/>
        <v>50</v>
      </c>
      <c r="E18" s="3">
        <f t="shared" si="2"/>
        <v>24.216105241892627</v>
      </c>
    </row>
    <row r="19" spans="1:5" x14ac:dyDescent="0.25">
      <c r="A19" s="1">
        <v>17</v>
      </c>
      <c r="B19" s="1">
        <v>2000</v>
      </c>
      <c r="C19" s="3">
        <f t="shared" si="0"/>
        <v>968.64420967570504</v>
      </c>
      <c r="D19" s="3">
        <f t="shared" si="1"/>
        <v>50</v>
      </c>
      <c r="E19" s="3">
        <f t="shared" si="2"/>
        <v>24.216105241892627</v>
      </c>
    </row>
    <row r="20" spans="1:5" x14ac:dyDescent="0.25">
      <c r="A20" s="1">
        <v>18</v>
      </c>
      <c r="B20" s="1">
        <v>2000</v>
      </c>
      <c r="C20" s="3">
        <f t="shared" si="0"/>
        <v>968.64420967570504</v>
      </c>
      <c r="D20" s="3">
        <f t="shared" si="1"/>
        <v>50</v>
      </c>
      <c r="E20" s="3">
        <f t="shared" si="2"/>
        <v>24.216105241892627</v>
      </c>
    </row>
    <row r="21" spans="1:5" x14ac:dyDescent="0.25">
      <c r="A21" s="1">
        <v>19</v>
      </c>
      <c r="B21" s="1">
        <v>2000</v>
      </c>
      <c r="C21" s="3">
        <f t="shared" si="0"/>
        <v>968.64420967570504</v>
      </c>
      <c r="D21" s="3">
        <f t="shared" si="1"/>
        <v>50</v>
      </c>
      <c r="E21" s="3">
        <f t="shared" si="2"/>
        <v>24.216105241892627</v>
      </c>
    </row>
    <row r="22" spans="1:5" x14ac:dyDescent="0.25">
      <c r="A22" s="1">
        <v>20</v>
      </c>
      <c r="B22" s="1">
        <v>2000</v>
      </c>
      <c r="C22" s="3">
        <f t="shared" ref="C22:C27" si="3">+B22*TAN(ACOS(0.9))</f>
        <v>968.64420967570504</v>
      </c>
      <c r="D22" s="3">
        <f t="shared" si="1"/>
        <v>50</v>
      </c>
      <c r="E22" s="3">
        <f t="shared" si="2"/>
        <v>24.216105241892627</v>
      </c>
    </row>
    <row r="23" spans="1:5" x14ac:dyDescent="0.25">
      <c r="A23" s="1">
        <v>21</v>
      </c>
      <c r="B23" s="1">
        <v>2000</v>
      </c>
      <c r="C23" s="3">
        <f t="shared" si="3"/>
        <v>968.64420967570504</v>
      </c>
      <c r="D23" s="3">
        <f t="shared" si="1"/>
        <v>50</v>
      </c>
      <c r="E23" s="3">
        <f t="shared" si="2"/>
        <v>24.216105241892627</v>
      </c>
    </row>
    <row r="24" spans="1:5" x14ac:dyDescent="0.25">
      <c r="A24" s="1">
        <v>22</v>
      </c>
      <c r="B24" s="1">
        <v>2000</v>
      </c>
      <c r="C24" s="3">
        <f t="shared" si="3"/>
        <v>968.64420967570504</v>
      </c>
      <c r="D24" s="3">
        <f t="shared" si="1"/>
        <v>50</v>
      </c>
      <c r="E24" s="3">
        <f t="shared" si="2"/>
        <v>24.216105241892627</v>
      </c>
    </row>
    <row r="25" spans="1:5" x14ac:dyDescent="0.25">
      <c r="A25" s="1">
        <v>23</v>
      </c>
      <c r="B25" s="1">
        <v>2000</v>
      </c>
      <c r="C25" s="3">
        <f t="shared" si="3"/>
        <v>968.64420967570504</v>
      </c>
      <c r="D25" s="3">
        <f t="shared" si="1"/>
        <v>50</v>
      </c>
      <c r="E25" s="3">
        <f t="shared" si="2"/>
        <v>24.216105241892627</v>
      </c>
    </row>
    <row r="26" spans="1:5" x14ac:dyDescent="0.25">
      <c r="A26" s="1">
        <v>24</v>
      </c>
      <c r="B26" s="1">
        <v>2000</v>
      </c>
      <c r="C26" s="3">
        <f t="shared" si="3"/>
        <v>968.64420967570504</v>
      </c>
      <c r="D26" s="3">
        <f t="shared" si="1"/>
        <v>50</v>
      </c>
      <c r="E26" s="3">
        <f t="shared" si="2"/>
        <v>24.216105241892627</v>
      </c>
    </row>
    <row r="27" spans="1:5" x14ac:dyDescent="0.25">
      <c r="A27" s="1">
        <v>25</v>
      </c>
      <c r="B27" s="1">
        <v>2000</v>
      </c>
      <c r="C27" s="3">
        <f t="shared" si="3"/>
        <v>968.64420967570504</v>
      </c>
      <c r="D27" s="3">
        <f t="shared" si="1"/>
        <v>50</v>
      </c>
      <c r="E27" s="3">
        <f t="shared" si="2"/>
        <v>24.216105241892627</v>
      </c>
    </row>
    <row r="28" spans="1:5" x14ac:dyDescent="0.25">
      <c r="A28" s="1">
        <v>26</v>
      </c>
      <c r="B28" s="1">
        <v>2000</v>
      </c>
      <c r="C28" s="3">
        <f t="shared" ref="C28:C37" si="4">+B28*TAN(ACOS(0.9))</f>
        <v>968.64420967570504</v>
      </c>
      <c r="D28" s="3">
        <f t="shared" si="1"/>
        <v>50</v>
      </c>
      <c r="E28" s="3">
        <f t="shared" si="2"/>
        <v>24.216105241892627</v>
      </c>
    </row>
    <row r="29" spans="1:5" x14ac:dyDescent="0.25">
      <c r="A29" s="1">
        <v>27</v>
      </c>
      <c r="B29" s="1">
        <v>2000</v>
      </c>
      <c r="C29" s="3">
        <f t="shared" si="4"/>
        <v>968.64420967570504</v>
      </c>
      <c r="D29" s="3">
        <f t="shared" si="1"/>
        <v>50</v>
      </c>
      <c r="E29" s="3">
        <f t="shared" si="2"/>
        <v>24.216105241892627</v>
      </c>
    </row>
    <row r="30" spans="1:5" x14ac:dyDescent="0.25">
      <c r="A30" s="1">
        <v>28</v>
      </c>
      <c r="B30" s="1">
        <v>2000</v>
      </c>
      <c r="C30" s="3">
        <f t="shared" si="4"/>
        <v>968.64420967570504</v>
      </c>
      <c r="D30" s="3">
        <f t="shared" si="1"/>
        <v>50</v>
      </c>
      <c r="E30" s="3">
        <f t="shared" si="2"/>
        <v>24.216105241892627</v>
      </c>
    </row>
    <row r="31" spans="1:5" x14ac:dyDescent="0.25">
      <c r="A31" s="1">
        <v>29</v>
      </c>
      <c r="B31" s="1">
        <v>2000</v>
      </c>
      <c r="C31" s="3">
        <f t="shared" si="4"/>
        <v>968.64420967570504</v>
      </c>
      <c r="D31" s="3">
        <f t="shared" si="1"/>
        <v>50</v>
      </c>
      <c r="E31" s="3">
        <f t="shared" si="2"/>
        <v>24.216105241892627</v>
      </c>
    </row>
    <row r="32" spans="1:5" x14ac:dyDescent="0.25">
      <c r="A32" s="1">
        <v>30</v>
      </c>
      <c r="B32" s="1">
        <v>2000</v>
      </c>
      <c r="C32" s="3">
        <f t="shared" si="4"/>
        <v>968.64420967570504</v>
      </c>
      <c r="D32" s="3">
        <f t="shared" si="1"/>
        <v>50</v>
      </c>
      <c r="E32" s="3">
        <f t="shared" si="2"/>
        <v>24.216105241892627</v>
      </c>
    </row>
    <row r="33" spans="1:5" x14ac:dyDescent="0.25">
      <c r="A33" s="1">
        <v>31</v>
      </c>
      <c r="B33" s="1">
        <v>2000</v>
      </c>
      <c r="C33" s="3">
        <f t="shared" si="4"/>
        <v>968.64420967570504</v>
      </c>
      <c r="D33" s="3">
        <f t="shared" si="1"/>
        <v>50</v>
      </c>
      <c r="E33" s="3">
        <f t="shared" si="2"/>
        <v>24.216105241892627</v>
      </c>
    </row>
    <row r="34" spans="1:5" x14ac:dyDescent="0.25">
      <c r="A34" s="1">
        <v>32</v>
      </c>
      <c r="B34" s="1">
        <v>2000</v>
      </c>
      <c r="C34" s="3">
        <f t="shared" si="4"/>
        <v>968.64420967570504</v>
      </c>
      <c r="D34" s="3">
        <f t="shared" si="1"/>
        <v>50</v>
      </c>
      <c r="E34" s="3">
        <f t="shared" si="2"/>
        <v>24.216105241892627</v>
      </c>
    </row>
    <row r="35" spans="1:5" x14ac:dyDescent="0.25">
      <c r="A35" s="1">
        <v>33</v>
      </c>
      <c r="B35" s="1">
        <v>2000</v>
      </c>
      <c r="C35" s="3">
        <f t="shared" si="4"/>
        <v>968.64420967570504</v>
      </c>
      <c r="D35" s="3">
        <f t="shared" si="1"/>
        <v>50</v>
      </c>
      <c r="E35" s="3">
        <f t="shared" si="2"/>
        <v>24.216105241892627</v>
      </c>
    </row>
    <row r="36" spans="1:5" x14ac:dyDescent="0.25">
      <c r="A36" s="1">
        <v>34</v>
      </c>
      <c r="B36" s="1">
        <v>2000</v>
      </c>
      <c r="C36" s="3">
        <f t="shared" si="4"/>
        <v>968.64420967570504</v>
      </c>
      <c r="D36" s="3">
        <f t="shared" si="1"/>
        <v>50</v>
      </c>
      <c r="E36" s="3">
        <f t="shared" si="2"/>
        <v>24.216105241892627</v>
      </c>
    </row>
    <row r="37" spans="1:5" x14ac:dyDescent="0.25">
      <c r="A37" s="1">
        <v>35</v>
      </c>
      <c r="B37" s="1">
        <v>2000</v>
      </c>
      <c r="C37" s="3">
        <f t="shared" si="4"/>
        <v>968.64420967570504</v>
      </c>
      <c r="D37" s="3">
        <f t="shared" si="1"/>
        <v>50</v>
      </c>
      <c r="E37" s="3">
        <f t="shared" si="2"/>
        <v>24.216105241892627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13" sqref="A13"/>
    </sheetView>
  </sheetViews>
  <sheetFormatPr baseColWidth="10" defaultRowHeight="15" x14ac:dyDescent="0.25"/>
  <cols>
    <col min="1" max="1" width="26.42578125" bestFit="1" customWidth="1"/>
  </cols>
  <sheetData>
    <row r="1" spans="1:13" x14ac:dyDescent="0.25">
      <c r="A1" t="s">
        <v>34</v>
      </c>
      <c r="B1">
        <v>130000</v>
      </c>
    </row>
    <row r="2" spans="1:13" x14ac:dyDescent="0.25">
      <c r="A2" t="s">
        <v>22</v>
      </c>
      <c r="B2">
        <v>23000</v>
      </c>
    </row>
    <row r="3" spans="1:13" x14ac:dyDescent="0.25">
      <c r="A3" t="s">
        <v>23</v>
      </c>
      <c r="B3">
        <v>415</v>
      </c>
    </row>
    <row r="4" spans="1:13" x14ac:dyDescent="0.25">
      <c r="A4" t="s">
        <v>36</v>
      </c>
      <c r="B4">
        <f>B1/B2</f>
        <v>5.6521739130434785</v>
      </c>
    </row>
    <row r="5" spans="1:13" x14ac:dyDescent="0.25">
      <c r="A5" t="s">
        <v>35</v>
      </c>
      <c r="B5">
        <f>B1/B3</f>
        <v>313.25301204819277</v>
      </c>
    </row>
    <row r="6" spans="1:13" x14ac:dyDescent="0.25">
      <c r="A6" t="s">
        <v>24</v>
      </c>
      <c r="B6">
        <f>B2/B4</f>
        <v>4069.2307692307691</v>
      </c>
    </row>
    <row r="7" spans="1:13" x14ac:dyDescent="0.25">
      <c r="A7" t="s">
        <v>25</v>
      </c>
      <c r="B7">
        <f>B3/B5</f>
        <v>1.3248076923076924</v>
      </c>
    </row>
    <row r="8" spans="1:13" x14ac:dyDescent="0.25">
      <c r="A8" t="s">
        <v>42</v>
      </c>
      <c r="B8">
        <v>600</v>
      </c>
    </row>
    <row r="11" spans="1:13" x14ac:dyDescent="0.25">
      <c r="A11">
        <v>6.9000000000000006E-2</v>
      </c>
      <c r="B11">
        <v>7.0000000000000007E-2</v>
      </c>
      <c r="C11">
        <v>7.0999999999999994E-2</v>
      </c>
      <c r="D11">
        <v>7.1099999999999997E-2</v>
      </c>
      <c r="E11">
        <v>7.0999999999999994E-2</v>
      </c>
      <c r="F11">
        <v>7.0000000000000007E-2</v>
      </c>
      <c r="G11">
        <v>6.9000000000000006E-2</v>
      </c>
      <c r="H11">
        <v>6.8000000000000005E-2</v>
      </c>
      <c r="I11">
        <v>6.7000000000000004E-2</v>
      </c>
      <c r="J11">
        <v>6.6000000000000003E-2</v>
      </c>
      <c r="K11">
        <v>6.7000000000000004E-2</v>
      </c>
      <c r="L11">
        <v>6.8000000000000005E-2</v>
      </c>
      <c r="M11">
        <v>6.8000000000000005E-2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22" workbookViewId="0">
      <selection activeCell="E36" sqref="E36"/>
    </sheetView>
  </sheetViews>
  <sheetFormatPr baseColWidth="10" defaultRowHeight="15" x14ac:dyDescent="0.25"/>
  <cols>
    <col min="1" max="3" width="11.42578125" style="16"/>
    <col min="4" max="4" width="12.28515625" style="16" customWidth="1"/>
    <col min="5" max="16384" width="11.42578125" style="16"/>
  </cols>
  <sheetData>
    <row r="1" spans="1:7" x14ac:dyDescent="0.25">
      <c r="A1" s="21" t="s">
        <v>37</v>
      </c>
      <c r="B1" s="21" t="s">
        <v>1</v>
      </c>
      <c r="C1" s="21" t="s">
        <v>2</v>
      </c>
      <c r="D1" s="21" t="s">
        <v>28</v>
      </c>
      <c r="E1" s="21" t="s">
        <v>29</v>
      </c>
      <c r="F1" s="21" t="s">
        <v>30</v>
      </c>
      <c r="G1" s="21" t="s">
        <v>31</v>
      </c>
    </row>
    <row r="2" spans="1:7" x14ac:dyDescent="0.25">
      <c r="A2" s="1">
        <v>1</v>
      </c>
      <c r="B2" s="1">
        <v>1</v>
      </c>
      <c r="C2" s="1">
        <v>2</v>
      </c>
      <c r="D2" s="1">
        <f>'Datos Lineas'!D2/'Valores Base'!$B$7</f>
        <v>3.1325301204819279E-2</v>
      </c>
      <c r="E2" s="1">
        <f>'Datos Lineas'!E2/'Valores Base'!$B$7</f>
        <v>3.1325301204819279E-2</v>
      </c>
      <c r="F2" s="22">
        <f>'Datos Lineas'!F2/'Valores Base'!$B$7</f>
        <v>4.4300665809277683E-2</v>
      </c>
      <c r="G2" s="22">
        <f>'Datos Lineas'!G2/'Valores Base'!$B$5</f>
        <v>1.1013461538461538</v>
      </c>
    </row>
    <row r="3" spans="1:7" x14ac:dyDescent="0.25">
      <c r="A3" s="1">
        <v>2</v>
      </c>
      <c r="B3" s="1">
        <v>2</v>
      </c>
      <c r="C3" s="1">
        <v>3</v>
      </c>
      <c r="D3" s="1">
        <f>'Datos Lineas'!D3/'Valores Base'!$B$7</f>
        <v>3.2004645086369576E-2</v>
      </c>
      <c r="E3" s="1">
        <f>'Datos Lineas'!E3/'Valores Base'!$B$7</f>
        <v>1.4266221512556248E-2</v>
      </c>
      <c r="F3" s="22">
        <f>'Datos Lineas'!F3/'Valores Base'!$B$7</f>
        <v>3.5040296564809531E-2</v>
      </c>
      <c r="G3" s="22">
        <f>'Datos Lineas'!G3/'Valores Base'!$B$5</f>
        <v>0.90980769230769232</v>
      </c>
    </row>
    <row r="4" spans="1:7" x14ac:dyDescent="0.25">
      <c r="A4" s="1">
        <v>3</v>
      </c>
      <c r="B4" s="1">
        <v>3</v>
      </c>
      <c r="C4" s="1">
        <v>4</v>
      </c>
      <c r="D4" s="1">
        <f>'Datos Lineas'!D4/'Valores Base'!$B$7</f>
        <v>3.3514298156481347E-2</v>
      </c>
      <c r="E4" s="1">
        <f>'Datos Lineas'!E4/'Valores Base'!$B$7</f>
        <v>1.4945565394106547E-2</v>
      </c>
      <c r="F4" s="22">
        <f>'Datos Lineas'!F4/'Valores Base'!$B$7</f>
        <v>3.669575051516244E-2</v>
      </c>
      <c r="G4" s="22">
        <f>'Datos Lineas'!G4/'Valores Base'!$B$5</f>
        <v>0.67038461538461536</v>
      </c>
    </row>
    <row r="5" spans="1:7" x14ac:dyDescent="0.25">
      <c r="A5" s="1">
        <v>4</v>
      </c>
      <c r="B5" s="1">
        <v>4</v>
      </c>
      <c r="C5" s="1">
        <v>5</v>
      </c>
      <c r="D5" s="1">
        <f>'Datos Lineas'!D5/'Valores Base'!$B$7</f>
        <v>2.7853099143562203E-2</v>
      </c>
      <c r="E5" s="1">
        <f>'Datos Lineas'!E5/'Valores Base'!$B$7</f>
        <v>1.2454637828422122E-2</v>
      </c>
      <c r="F5" s="22">
        <f>'Datos Lineas'!F5/'Valores Base'!$B$7</f>
        <v>3.0510869134429269E-2</v>
      </c>
      <c r="G5" s="22">
        <f>'Datos Lineas'!G5/'Valores Base'!$B$5</f>
        <v>0.47884615384615387</v>
      </c>
    </row>
    <row r="6" spans="1:7" x14ac:dyDescent="0.25">
      <c r="A6" s="1">
        <v>5</v>
      </c>
      <c r="B6" s="1">
        <v>5</v>
      </c>
      <c r="C6" s="1">
        <v>6</v>
      </c>
      <c r="D6" s="1">
        <f>'Datos Lineas'!D6/'Valores Base'!$B$7</f>
        <v>3.9250979822906082E-2</v>
      </c>
      <c r="E6" s="1">
        <f>'Datos Lineas'!E6/'Valores Base'!$B$7</f>
        <v>1.7511975613296558E-2</v>
      </c>
      <c r="F6" s="22">
        <f>'Datos Lineas'!F6/'Valores Base'!$B$7</f>
        <v>4.2980329302354972E-2</v>
      </c>
      <c r="G6" s="22">
        <f>'Datos Lineas'!G6/'Valores Base'!$B$5</f>
        <v>0.33519230769230768</v>
      </c>
    </row>
    <row r="7" spans="1:7" x14ac:dyDescent="0.25">
      <c r="A7" s="1">
        <v>6</v>
      </c>
      <c r="B7" s="1">
        <v>6</v>
      </c>
      <c r="C7" s="1">
        <v>7</v>
      </c>
      <c r="D7" s="1">
        <f>'Datos Lineas'!D7/'Valores Base'!$B$7</f>
        <v>3.9552910436928435E-2</v>
      </c>
      <c r="E7" s="1">
        <f>'Datos Lineas'!E7/'Valores Base'!$B$7</f>
        <v>1.7662940920307738E-2</v>
      </c>
      <c r="F7" s="22">
        <f>'Datos Lineas'!F7/'Valores Base'!$B$7</f>
        <v>4.3317573870035285E-2</v>
      </c>
      <c r="G7" s="22">
        <f>'Datos Lineas'!G7/'Valores Base'!$B$5</f>
        <v>0.19153846153846155</v>
      </c>
    </row>
    <row r="8" spans="1:7" x14ac:dyDescent="0.25">
      <c r="A8" s="1">
        <v>7</v>
      </c>
      <c r="B8" s="1">
        <v>7</v>
      </c>
      <c r="C8" s="1">
        <v>8</v>
      </c>
      <c r="D8" s="1">
        <f>'Datos Lineas'!D8/'Valores Base'!$B$7</f>
        <v>0.23573232689795326</v>
      </c>
      <c r="E8" s="1">
        <f>'Datos Lineas'!E8/'Valores Base'!$B$7</f>
        <v>2.3475105240238058E-2</v>
      </c>
      <c r="F8" s="22">
        <f>'Datos Lineas'!F8/'Valores Base'!$B$7</f>
        <v>0.2368983125958557</v>
      </c>
      <c r="G8" s="22">
        <f>'Datos Lineas'!G8/'Valores Base'!$B$5</f>
        <v>4.7884615384615387E-2</v>
      </c>
    </row>
    <row r="9" spans="1:7" x14ac:dyDescent="0.25">
      <c r="A9" s="1">
        <v>8</v>
      </c>
      <c r="B9" s="1">
        <v>7</v>
      </c>
      <c r="C9" s="1">
        <v>9</v>
      </c>
      <c r="D9" s="1">
        <f>'Datos Lineas'!D9/'Valores Base'!$B$7</f>
        <v>0.15111627231818842</v>
      </c>
      <c r="E9" s="1">
        <f>'Datos Lineas'!E9/'Valores Base'!$B$7</f>
        <v>1.5021048047612135E-2</v>
      </c>
      <c r="F9" s="22">
        <f>'Datos Lineas'!F9/'Valores Base'!$B$7</f>
        <v>0.15186098789285402</v>
      </c>
      <c r="G9" s="22">
        <f>'Datos Lineas'!G9/'Valores Base'!$B$5</f>
        <v>4.7884615384615387E-2</v>
      </c>
    </row>
    <row r="10" spans="1:7" x14ac:dyDescent="0.25">
      <c r="A10" s="1">
        <v>9</v>
      </c>
      <c r="B10" s="1">
        <v>7</v>
      </c>
      <c r="C10" s="1">
        <v>10</v>
      </c>
      <c r="D10" s="1">
        <f>'Datos Lineas'!D10/'Valores Base'!$B$7</f>
        <v>1.3088692117869065</v>
      </c>
      <c r="E10" s="1">
        <f>'Datos Lineas'!E10/'Valores Base'!$B$7</f>
        <v>0.13050950791116273</v>
      </c>
      <c r="F10" s="22">
        <f>'Datos Lineas'!F10/'Valores Base'!$B$7</f>
        <v>1.3153597778626547</v>
      </c>
      <c r="G10" s="22">
        <f>'Datos Lineas'!G10/'Valores Base'!$B$5</f>
        <v>4.7884615384615387E-2</v>
      </c>
    </row>
    <row r="11" spans="1:7" x14ac:dyDescent="0.25">
      <c r="A11" s="1">
        <v>10</v>
      </c>
      <c r="B11" s="1">
        <v>6</v>
      </c>
      <c r="C11" s="1">
        <v>11</v>
      </c>
      <c r="D11" s="1">
        <f>'Datos Lineas'!D11/'Valores Base'!$B$7</f>
        <v>0.1967832776890695</v>
      </c>
      <c r="E11" s="1">
        <f>'Datos Lineas'!E11/'Valores Base'!$B$7</f>
        <v>1.9625489911453041E-2</v>
      </c>
      <c r="F11" s="22">
        <f>'Datos Lineas'!F11/'Valores Base'!$B$7</f>
        <v>0.1977594959346276</v>
      </c>
      <c r="G11" s="22">
        <f>'Datos Lineas'!G11/'Valores Base'!$B$5</f>
        <v>4.7884615384615387E-2</v>
      </c>
    </row>
    <row r="12" spans="1:7" x14ac:dyDescent="0.25">
      <c r="A12" s="1">
        <v>11</v>
      </c>
      <c r="B12" s="1">
        <v>6</v>
      </c>
      <c r="C12" s="1">
        <v>12</v>
      </c>
      <c r="D12" s="1">
        <f>'Datos Lineas'!D12/'Valores Base'!$B$7</f>
        <v>1.0269415009435332</v>
      </c>
      <c r="E12" s="1">
        <f>'Datos Lineas'!E12/'Valores Base'!$B$7</f>
        <v>0.10242996080708375</v>
      </c>
      <c r="F12" s="22">
        <f>'Datos Lineas'!F12/'Valores Base'!$B$7</f>
        <v>1.0320371811282274</v>
      </c>
      <c r="G12" s="22">
        <f>'Datos Lineas'!G12/'Valores Base'!$B$5</f>
        <v>4.7884615384615387E-2</v>
      </c>
    </row>
    <row r="13" spans="1:7" x14ac:dyDescent="0.25">
      <c r="A13" s="1">
        <v>12</v>
      </c>
      <c r="B13" s="1">
        <v>4</v>
      </c>
      <c r="C13" s="1">
        <v>13</v>
      </c>
      <c r="D13" s="1">
        <f>'Datos Lineas'!D13/'Valores Base'!$B$7</f>
        <v>0.10567571490782407</v>
      </c>
      <c r="E13" s="1">
        <f>'Datos Lineas'!E13/'Valores Base'!$B$7</f>
        <v>1.0567571490782407E-2</v>
      </c>
      <c r="F13" s="22">
        <f>'Datos Lineas'!F13/'Valores Base'!$B$7</f>
        <v>0.10620277909966626</v>
      </c>
      <c r="G13" s="22">
        <f>'Datos Lineas'!G13/'Valores Base'!$B$5</f>
        <v>9.5769230769230773E-2</v>
      </c>
    </row>
    <row r="14" spans="1:7" x14ac:dyDescent="0.25">
      <c r="A14" s="1">
        <v>13</v>
      </c>
      <c r="B14" s="1">
        <v>3</v>
      </c>
      <c r="C14" s="1">
        <v>14</v>
      </c>
      <c r="D14" s="1">
        <f>'Datos Lineas'!D14/'Valores Base'!$B$7</f>
        <v>0.5859718391638844</v>
      </c>
      <c r="E14" s="1">
        <f>'Datos Lineas'!E14/'Valores Base'!$B$7</f>
        <v>5.8423573813325587E-2</v>
      </c>
      <c r="F14" s="22">
        <f>'Datos Lineas'!F14/'Valores Base'!$B$7</f>
        <v>0.58887716059482753</v>
      </c>
      <c r="G14" s="22">
        <f>'Datos Lineas'!G14/'Valores Base'!$B$5</f>
        <v>9.5769230769230773E-2</v>
      </c>
    </row>
    <row r="15" spans="1:7" x14ac:dyDescent="0.25">
      <c r="A15" s="1">
        <v>14</v>
      </c>
      <c r="B15" s="1">
        <v>2</v>
      </c>
      <c r="C15" s="1">
        <v>15</v>
      </c>
      <c r="D15" s="1">
        <f>'Datos Lineas'!D15/'Valores Base'!$B$7</f>
        <v>0.45115982000290317</v>
      </c>
      <c r="E15" s="1">
        <f>'Datos Lineas'!E15/'Valores Base'!$B$7</f>
        <v>4.4987661489330817E-2</v>
      </c>
      <c r="F15" s="22">
        <f>'Datos Lineas'!F15/'Valores Base'!$B$7</f>
        <v>0.4533972572384295</v>
      </c>
      <c r="G15" s="22">
        <f>'Datos Lineas'!G15/'Valores Base'!$B$5</f>
        <v>0.14365384615384616</v>
      </c>
    </row>
    <row r="16" spans="1:7" x14ac:dyDescent="0.25">
      <c r="A16" s="1">
        <v>15</v>
      </c>
      <c r="B16" s="1">
        <v>1</v>
      </c>
      <c r="C16" s="1">
        <v>16</v>
      </c>
      <c r="D16" s="1">
        <f>'Datos Lineas'!D16/'Valores Base'!$B$7</f>
        <v>0.10741181593845261</v>
      </c>
      <c r="E16" s="1">
        <f>'Datos Lineas'!E16/'Valores Base'!$B$7</f>
        <v>3.7439396138771952E-2</v>
      </c>
      <c r="F16" s="22">
        <f>'Datos Lineas'!F16/'Valores Base'!$B$7</f>
        <v>0.11374975422580884</v>
      </c>
      <c r="G16" s="22">
        <f>'Datos Lineas'!G16/'Valores Base'!$B$5</f>
        <v>0.28730769230769232</v>
      </c>
    </row>
    <row r="17" spans="1:7" x14ac:dyDescent="0.25">
      <c r="A17" s="1">
        <v>16</v>
      </c>
      <c r="B17" s="1">
        <v>16</v>
      </c>
      <c r="C17" s="1">
        <v>17</v>
      </c>
      <c r="D17" s="1">
        <f>'Datos Lineas'!D17/'Valores Base'!$B$7</f>
        <v>6.3178980984177666E-2</v>
      </c>
      <c r="E17" s="1">
        <f>'Datos Lineas'!E17/'Valores Base'!$B$7</f>
        <v>2.2040934823631876E-2</v>
      </c>
      <c r="F17" s="22">
        <f>'Datos Lineas'!F17/'Valores Base'!$B$7</f>
        <v>6.6913275559478277E-2</v>
      </c>
      <c r="G17" s="22">
        <f>'Datos Lineas'!G17/'Valores Base'!$B$5</f>
        <v>0.19153846153846155</v>
      </c>
    </row>
    <row r="18" spans="1:7" x14ac:dyDescent="0.25">
      <c r="A18" s="1">
        <v>17</v>
      </c>
      <c r="B18" s="1">
        <v>17</v>
      </c>
      <c r="C18" s="1">
        <v>18</v>
      </c>
      <c r="D18" s="1">
        <f>'Datos Lineas'!D18/'Valores Base'!$B$7</f>
        <v>0.23573232689795326</v>
      </c>
      <c r="E18" s="1">
        <f>'Datos Lineas'!E18/'Valores Base'!$B$7</f>
        <v>2.3475105240238058E-2</v>
      </c>
      <c r="F18" s="22">
        <f>'Datos Lineas'!F18/'Valores Base'!$B$7</f>
        <v>0.2368983125958557</v>
      </c>
      <c r="G18" s="22">
        <f>'Datos Lineas'!G18/'Valores Base'!$B$5</f>
        <v>0.14365384615384616</v>
      </c>
    </row>
    <row r="19" spans="1:7" x14ac:dyDescent="0.25">
      <c r="A19" s="1">
        <v>18</v>
      </c>
      <c r="B19" s="1">
        <v>1</v>
      </c>
      <c r="C19" s="1">
        <v>19</v>
      </c>
      <c r="D19" s="1">
        <f>'Datos Lineas'!D19/'Valores Base'!$B$7</f>
        <v>1.2303672521410944E-2</v>
      </c>
      <c r="E19" s="1">
        <f>'Datos Lineas'!E19/'Valores Base'!$B$7</f>
        <v>4.679924517346494E-3</v>
      </c>
      <c r="F19" s="22">
        <f>'Datos Lineas'!F19/'Valores Base'!$B$7</f>
        <v>1.3163664041678652E-2</v>
      </c>
      <c r="G19" s="22">
        <f>'Datos Lineas'!G19/'Valores Base'!$B$5</f>
        <v>9.5769230769230773E-2</v>
      </c>
    </row>
    <row r="20" spans="1:7" x14ac:dyDescent="0.25">
      <c r="A20" s="1">
        <v>19</v>
      </c>
      <c r="B20" s="1">
        <v>15</v>
      </c>
      <c r="C20" s="1">
        <v>20</v>
      </c>
      <c r="D20" s="1">
        <f>'Datos Lineas'!D20/'Valores Base'!$B$7</f>
        <v>0.45115982000290317</v>
      </c>
      <c r="E20" s="1">
        <f>'Datos Lineas'!E20/'Valores Base'!$B$7</f>
        <v>4.4987661489330817E-2</v>
      </c>
      <c r="F20" s="22">
        <f>'Datos Lineas'!F20/'Valores Base'!$B$7</f>
        <v>0.4533972572384295</v>
      </c>
      <c r="G20" s="22">
        <f>'Datos Lineas'!G20/'Valores Base'!$B$5</f>
        <v>9.5769230769230773E-2</v>
      </c>
    </row>
    <row r="21" spans="1:7" x14ac:dyDescent="0.25">
      <c r="A21" s="1">
        <v>20</v>
      </c>
      <c r="B21" s="1">
        <v>13</v>
      </c>
      <c r="C21" s="1">
        <v>21</v>
      </c>
      <c r="D21" s="1">
        <f>'Datos Lineas'!D21/'Valores Base'!$B$7</f>
        <v>0.10567571490782407</v>
      </c>
      <c r="E21" s="1">
        <f>'Datos Lineas'!E21/'Valores Base'!$B$7</f>
        <v>1.0567571490782407E-2</v>
      </c>
      <c r="F21" s="22">
        <f>'Datos Lineas'!F21/'Valores Base'!$B$7</f>
        <v>0.10620277909966626</v>
      </c>
      <c r="G21" s="22">
        <f>'Datos Lineas'!G21/'Valores Base'!$B$5</f>
        <v>4.7884615384615387E-2</v>
      </c>
    </row>
    <row r="22" spans="1:7" x14ac:dyDescent="0.25">
      <c r="A22" s="1">
        <v>21</v>
      </c>
      <c r="B22" s="1">
        <v>19</v>
      </c>
      <c r="C22" s="1">
        <v>22</v>
      </c>
      <c r="D22" s="1">
        <f>'Datos Lineas'!D22/'Valores Base'!$B$7</f>
        <v>0.1967832776890695</v>
      </c>
      <c r="E22" s="1">
        <f>'Datos Lineas'!E22/'Valores Base'!$B$7</f>
        <v>1.9625489911453041E-2</v>
      </c>
      <c r="F22" s="22">
        <f>'Datos Lineas'!F22/'Valores Base'!$B$7</f>
        <v>0.1977594959346276</v>
      </c>
      <c r="G22" s="22">
        <f>'Datos Lineas'!G22/'Valores Base'!$B$5</f>
        <v>0.19153846153846155</v>
      </c>
    </row>
    <row r="23" spans="1:7" x14ac:dyDescent="0.25">
      <c r="A23" s="1">
        <v>22</v>
      </c>
      <c r="B23" s="1">
        <v>3</v>
      </c>
      <c r="C23" s="1">
        <v>23</v>
      </c>
      <c r="D23" s="1">
        <f>'Datos Lineas'!D23/'Valores Base'!$B$7</f>
        <v>1.3088692117869065</v>
      </c>
      <c r="E23" s="1">
        <f>'Datos Lineas'!E23/'Valores Base'!$B$7</f>
        <v>0.13050950791116273</v>
      </c>
      <c r="F23" s="22">
        <f>'Datos Lineas'!F23/'Valores Base'!$B$7</f>
        <v>1.3153597778626547</v>
      </c>
      <c r="G23" s="22">
        <f>'Datos Lineas'!G23/'Valores Base'!$B$5</f>
        <v>9.5769230769230773E-2</v>
      </c>
    </row>
    <row r="24" spans="1:7" x14ac:dyDescent="0.25">
      <c r="A24" s="1">
        <v>23</v>
      </c>
      <c r="B24" s="1">
        <v>18</v>
      </c>
      <c r="C24" s="1">
        <v>24</v>
      </c>
      <c r="D24" s="1">
        <f>'Datos Lineas'!D24/'Valores Base'!$B$7</f>
        <v>1.0269415009435332</v>
      </c>
      <c r="E24" s="1">
        <f>'Datos Lineas'!E24/'Valores Base'!$B$7</f>
        <v>0.10242996080708375</v>
      </c>
      <c r="F24" s="22">
        <f>'Datos Lineas'!F24/'Valores Base'!$B$7</f>
        <v>1.0320371811282274</v>
      </c>
      <c r="G24" s="22">
        <f>'Datos Lineas'!G24/'Valores Base'!$B$5</f>
        <v>9.5769230769230773E-2</v>
      </c>
    </row>
    <row r="25" spans="1:7" x14ac:dyDescent="0.25">
      <c r="A25" s="1">
        <v>24</v>
      </c>
      <c r="B25" s="1">
        <v>14</v>
      </c>
      <c r="C25" s="1">
        <v>25</v>
      </c>
      <c r="D25" s="1">
        <f>'Datos Lineas'!D25/'Valores Base'!$B$7</f>
        <v>0.5859718391638844</v>
      </c>
      <c r="E25" s="1">
        <f>'Datos Lineas'!E25/'Valores Base'!$B$7</f>
        <v>5.8423573813325587E-2</v>
      </c>
      <c r="F25" s="22">
        <f>'Datos Lineas'!F25/'Valores Base'!$B$7</f>
        <v>0.58887716059482753</v>
      </c>
      <c r="G25" s="22">
        <f>'Datos Lineas'!G25/'Valores Base'!$B$5</f>
        <v>4.7884615384615387E-2</v>
      </c>
    </row>
    <row r="26" spans="1:7" x14ac:dyDescent="0.25">
      <c r="A26" s="1">
        <v>25</v>
      </c>
      <c r="B26" s="1">
        <v>16</v>
      </c>
      <c r="C26" s="1">
        <v>26</v>
      </c>
      <c r="D26" s="1">
        <f>'Datos Lineas'!D26/'Valores Base'!$B$7</f>
        <v>0.10741181593845261</v>
      </c>
      <c r="E26" s="1">
        <f>'Datos Lineas'!E26/'Valores Base'!$B$7</f>
        <v>3.7439396138771952E-2</v>
      </c>
      <c r="F26" s="22">
        <f>'Datos Lineas'!F26/'Valores Base'!$B$7</f>
        <v>0.11374975422580884</v>
      </c>
      <c r="G26" s="22">
        <f>'Datos Lineas'!G26/'Valores Base'!$B$5</f>
        <v>4.7884615384615387E-2</v>
      </c>
    </row>
    <row r="27" spans="1:7" x14ac:dyDescent="0.25">
      <c r="A27" s="1">
        <v>26</v>
      </c>
      <c r="B27" s="1">
        <v>22</v>
      </c>
      <c r="C27" s="1">
        <v>27</v>
      </c>
      <c r="D27" s="1">
        <f>'Datos Lineas'!D27/'Valores Base'!$B$7</f>
        <v>0.1967832776890695</v>
      </c>
      <c r="E27" s="1">
        <f>'Datos Lineas'!E27/'Valores Base'!$B$7</f>
        <v>1.9625489911453041E-2</v>
      </c>
      <c r="F27" s="22">
        <f>'Datos Lineas'!F27/'Valores Base'!$B$7</f>
        <v>0.1977594959346276</v>
      </c>
      <c r="G27" s="22">
        <f>'Datos Lineas'!G27/'Valores Base'!$B$5</f>
        <v>9.5769230769230773E-2</v>
      </c>
    </row>
    <row r="28" spans="1:7" x14ac:dyDescent="0.25">
      <c r="A28" s="1">
        <v>27</v>
      </c>
      <c r="B28" s="1">
        <v>20</v>
      </c>
      <c r="C28" s="1">
        <v>28</v>
      </c>
      <c r="D28" s="1">
        <f>'Datos Lineas'!D28/'Valores Base'!$B$7</f>
        <v>0.45115982000290317</v>
      </c>
      <c r="E28" s="1">
        <f>'Datos Lineas'!E28/'Valores Base'!$B$7</f>
        <v>4.4987661489330817E-2</v>
      </c>
      <c r="F28" s="22">
        <f>'Datos Lineas'!F28/'Valores Base'!$B$7</f>
        <v>0.4533972572384295</v>
      </c>
      <c r="G28" s="22">
        <f>'Datos Lineas'!G28/'Valores Base'!$B$5</f>
        <v>4.7884615384615387E-2</v>
      </c>
    </row>
    <row r="29" spans="1:7" x14ac:dyDescent="0.25">
      <c r="A29" s="1">
        <v>28</v>
      </c>
      <c r="B29" s="1">
        <v>4</v>
      </c>
      <c r="C29" s="1">
        <v>29</v>
      </c>
      <c r="D29" s="1">
        <f>'Datos Lineas'!D29/'Valores Base'!$B$7</f>
        <v>0.10567571490782407</v>
      </c>
      <c r="E29" s="1">
        <f>'Datos Lineas'!E29/'Valores Base'!$B$7</f>
        <v>1.0567571490782407E-2</v>
      </c>
      <c r="F29" s="22">
        <f>'Datos Lineas'!F29/'Valores Base'!$B$7</f>
        <v>0.10620277909966626</v>
      </c>
      <c r="G29" s="22">
        <f>'Datos Lineas'!G29/'Valores Base'!$B$5</f>
        <v>4.7884615384615387E-2</v>
      </c>
    </row>
    <row r="30" spans="1:7" x14ac:dyDescent="0.25">
      <c r="A30" s="1">
        <v>29</v>
      </c>
      <c r="B30" s="1">
        <v>5</v>
      </c>
      <c r="C30" s="1">
        <v>30</v>
      </c>
      <c r="D30" s="1">
        <f>'Datos Lineas'!D30/'Valores Base'!$B$7</f>
        <v>0.10567571490782407</v>
      </c>
      <c r="E30" s="1">
        <f>'Datos Lineas'!E30/'Valores Base'!$B$7</f>
        <v>1.0567571490782407E-2</v>
      </c>
      <c r="F30" s="22">
        <f>'Datos Lineas'!F30/'Valores Base'!$B$7</f>
        <v>0.10620277909966626</v>
      </c>
      <c r="G30" s="22">
        <f>'Datos Lineas'!G30/'Valores Base'!$B$5</f>
        <v>9.5769230769230773E-2</v>
      </c>
    </row>
    <row r="31" spans="1:7" x14ac:dyDescent="0.25">
      <c r="A31" s="1">
        <v>30</v>
      </c>
      <c r="B31" s="1">
        <v>24</v>
      </c>
      <c r="C31" s="1">
        <v>31</v>
      </c>
      <c r="D31" s="1">
        <f>'Datos Lineas'!D31/'Valores Base'!$B$7</f>
        <v>1.0269415009435332</v>
      </c>
      <c r="E31" s="1">
        <f>'Datos Lineas'!E31/'Valores Base'!$B$7</f>
        <v>0.10242996080708375</v>
      </c>
      <c r="F31" s="22">
        <f>'Datos Lineas'!F31/'Valores Base'!$B$7</f>
        <v>1.0320371811282274</v>
      </c>
      <c r="G31" s="22">
        <f>'Datos Lineas'!G31/'Valores Base'!$B$5</f>
        <v>4.7884615384615387E-2</v>
      </c>
    </row>
    <row r="32" spans="1:7" x14ac:dyDescent="0.25">
      <c r="A32" s="1">
        <v>31</v>
      </c>
      <c r="B32" s="1">
        <v>22</v>
      </c>
      <c r="C32" s="1">
        <v>32</v>
      </c>
      <c r="D32" s="1">
        <f>'Datos Lineas'!D32/'Valores Base'!$B$7</f>
        <v>0.1967832776890695</v>
      </c>
      <c r="E32" s="1">
        <f>'Datos Lineas'!E32/'Valores Base'!$B$7</f>
        <v>1.9625489911453041E-2</v>
      </c>
      <c r="F32" s="22">
        <f>'Datos Lineas'!F32/'Valores Base'!$B$7</f>
        <v>0.1977594959346276</v>
      </c>
      <c r="G32" s="22">
        <f>'Datos Lineas'!G32/'Valores Base'!$B$5</f>
        <v>4.7884615384615387E-2</v>
      </c>
    </row>
    <row r="33" spans="1:7" x14ac:dyDescent="0.25">
      <c r="A33" s="1">
        <v>32</v>
      </c>
      <c r="B33" s="1">
        <v>27</v>
      </c>
      <c r="C33" s="1">
        <v>33</v>
      </c>
      <c r="D33" s="1">
        <f>'Datos Lineas'!D33/'Valores Base'!$B$7</f>
        <v>0.1967832776890695</v>
      </c>
      <c r="E33" s="1">
        <f>'Datos Lineas'!E33/'Valores Base'!$B$7</f>
        <v>1.9625489911453041E-2</v>
      </c>
      <c r="F33" s="22">
        <f>'Datos Lineas'!F33/'Valores Base'!$B$7</f>
        <v>0.1977594959346276</v>
      </c>
      <c r="G33" s="22">
        <f>'Datos Lineas'!G33/'Valores Base'!$B$5</f>
        <v>4.7884615384615387E-2</v>
      </c>
    </row>
    <row r="34" spans="1:7" x14ac:dyDescent="0.25">
      <c r="A34" s="1">
        <v>33</v>
      </c>
      <c r="B34" s="1">
        <v>23</v>
      </c>
      <c r="C34" s="1">
        <v>34</v>
      </c>
      <c r="D34" s="1">
        <f>'Datos Lineas'!D34/'Valores Base'!$B$7</f>
        <v>1.3088692117869065</v>
      </c>
      <c r="E34" s="1">
        <f>'Datos Lineas'!E34/'Valores Base'!$B$7</f>
        <v>0.13050950791116273</v>
      </c>
      <c r="F34" s="22">
        <f>'Datos Lineas'!F34/'Valores Base'!$B$7</f>
        <v>1.3153597778626547</v>
      </c>
      <c r="G34" s="22">
        <f>'Datos Lineas'!G34/'Valores Base'!$B$5</f>
        <v>4.7884615384615387E-2</v>
      </c>
    </row>
    <row r="35" spans="1:7" x14ac:dyDescent="0.25">
      <c r="A35" s="1">
        <v>34</v>
      </c>
      <c r="B35" s="1">
        <v>30</v>
      </c>
      <c r="C35" s="1">
        <v>35</v>
      </c>
      <c r="D35" s="1">
        <f>'Datos Lineas'!D35/'Valores Base'!$B$7</f>
        <v>0.10567571490782407</v>
      </c>
      <c r="E35" s="1">
        <f>'Datos Lineas'!E35/'Valores Base'!$B$7</f>
        <v>1.0567571490782407E-2</v>
      </c>
      <c r="F35" s="22">
        <f>'Datos Lineas'!F35/'Valores Base'!$B$7</f>
        <v>0.10620277909966626</v>
      </c>
      <c r="G35" s="22">
        <f>'Datos Lineas'!G35/'Valores Base'!$B$5</f>
        <v>4.7884615384615387E-2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E3" sqref="E3"/>
    </sheetView>
  </sheetViews>
  <sheetFormatPr baseColWidth="10" defaultRowHeight="15" x14ac:dyDescent="0.25"/>
  <cols>
    <col min="1" max="1" width="12" bestFit="1" customWidth="1"/>
  </cols>
  <sheetData>
    <row r="1" spans="1:13" x14ac:dyDescent="0.2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4" t="s">
        <v>8</v>
      </c>
      <c r="B2" s="5" t="s">
        <v>9</v>
      </c>
      <c r="C2" s="4" t="s">
        <v>10</v>
      </c>
      <c r="D2" s="5" t="s">
        <v>11</v>
      </c>
      <c r="E2" s="6" t="s">
        <v>12</v>
      </c>
      <c r="F2" s="7" t="s">
        <v>13</v>
      </c>
      <c r="G2" s="7" t="s">
        <v>14</v>
      </c>
      <c r="H2" s="8" t="s">
        <v>15</v>
      </c>
      <c r="I2" s="8" t="s">
        <v>16</v>
      </c>
      <c r="J2" s="8" t="s">
        <v>17</v>
      </c>
      <c r="K2" s="8" t="s">
        <v>18</v>
      </c>
      <c r="L2" s="8" t="s">
        <v>19</v>
      </c>
      <c r="M2" s="8" t="s">
        <v>20</v>
      </c>
    </row>
    <row r="3" spans="1:13" x14ac:dyDescent="0.25">
      <c r="A3">
        <f>'Valores Base'!A11*'Valores Base'!$B$1/1000</f>
        <v>8.9700000000000006</v>
      </c>
      <c r="B3">
        <f>'Valores Base'!B11*'Valores Base'!$B$1/1000</f>
        <v>9.1</v>
      </c>
      <c r="C3">
        <f>'Valores Base'!C11*'Valores Base'!$B$1/1000</f>
        <v>9.23</v>
      </c>
      <c r="D3">
        <f>'Valores Base'!D11*'Valores Base'!$B$1/1000</f>
        <v>9.2430000000000003</v>
      </c>
      <c r="E3">
        <f>'Valores Base'!E11*'Valores Base'!$B$1/1000</f>
        <v>9.23</v>
      </c>
      <c r="F3">
        <f>'Valores Base'!F11*'Valores Base'!$B$1/1000</f>
        <v>9.1</v>
      </c>
      <c r="G3">
        <f>'Valores Base'!G11*'Valores Base'!$B$1/1000</f>
        <v>8.9700000000000006</v>
      </c>
      <c r="H3">
        <f>'Valores Base'!H11*'Valores Base'!$B$1/1000</f>
        <v>8.84</v>
      </c>
      <c r="I3">
        <f>'Valores Base'!I11*'Valores Base'!$B$1/1000</f>
        <v>8.7100000000000009</v>
      </c>
      <c r="J3">
        <f>'Valores Base'!J11*'Valores Base'!$B$1/1000</f>
        <v>8.58</v>
      </c>
      <c r="K3">
        <f>'Valores Base'!K11*'Valores Base'!$B$1/1000</f>
        <v>8.7100000000000009</v>
      </c>
      <c r="L3">
        <f>'Valores Base'!L11*'Valores Base'!$B$1/1000</f>
        <v>8.84</v>
      </c>
      <c r="M3">
        <f>'Valores Base'!M11*'Valores Base'!$B$1/1000</f>
        <v>8.84</v>
      </c>
    </row>
  </sheetData>
  <mergeCells count="1">
    <mergeCell ref="A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19" workbookViewId="0">
      <selection activeCell="B35" sqref="B35"/>
    </sheetView>
  </sheetViews>
  <sheetFormatPr baseColWidth="10" defaultRowHeight="15" x14ac:dyDescent="0.25"/>
  <cols>
    <col min="1" max="1" width="5.85546875" bestFit="1" customWidth="1"/>
    <col min="2" max="2" width="15.5703125" bestFit="1" customWidth="1"/>
  </cols>
  <sheetData>
    <row r="1" spans="1:2" x14ac:dyDescent="0.25">
      <c r="A1" s="19" t="s">
        <v>6</v>
      </c>
      <c r="B1" s="19" t="s">
        <v>40</v>
      </c>
    </row>
    <row r="2" spans="1:2" x14ac:dyDescent="0.25">
      <c r="A2" s="1">
        <v>1</v>
      </c>
      <c r="B2" s="18">
        <v>1</v>
      </c>
    </row>
    <row r="3" spans="1:2" x14ac:dyDescent="0.25">
      <c r="A3" s="1">
        <v>2</v>
      </c>
      <c r="B3" s="18">
        <v>1</v>
      </c>
    </row>
    <row r="4" spans="1:2" x14ac:dyDescent="0.25">
      <c r="A4" s="1">
        <v>3</v>
      </c>
      <c r="B4" s="18">
        <v>1</v>
      </c>
    </row>
    <row r="5" spans="1:2" x14ac:dyDescent="0.25">
      <c r="A5" s="1">
        <v>4</v>
      </c>
      <c r="B5" s="18">
        <v>1</v>
      </c>
    </row>
    <row r="6" spans="1:2" x14ac:dyDescent="0.25">
      <c r="A6" s="1">
        <v>5</v>
      </c>
      <c r="B6" s="18">
        <v>1</v>
      </c>
    </row>
    <row r="7" spans="1:2" x14ac:dyDescent="0.25">
      <c r="A7" s="1">
        <v>6</v>
      </c>
      <c r="B7" s="18">
        <v>1</v>
      </c>
    </row>
    <row r="8" spans="1:2" x14ac:dyDescent="0.25">
      <c r="A8" s="1">
        <v>7</v>
      </c>
      <c r="B8" s="18">
        <v>1</v>
      </c>
    </row>
    <row r="9" spans="1:2" x14ac:dyDescent="0.25">
      <c r="A9" s="1">
        <v>8</v>
      </c>
      <c r="B9" s="18">
        <v>1</v>
      </c>
    </row>
    <row r="10" spans="1:2" x14ac:dyDescent="0.25">
      <c r="A10" s="1">
        <v>9</v>
      </c>
      <c r="B10" s="18">
        <v>1</v>
      </c>
    </row>
    <row r="11" spans="1:2" x14ac:dyDescent="0.25">
      <c r="A11" s="1">
        <v>10</v>
      </c>
      <c r="B11" s="18">
        <v>1</v>
      </c>
    </row>
    <row r="12" spans="1:2" x14ac:dyDescent="0.25">
      <c r="A12" s="1">
        <v>11</v>
      </c>
      <c r="B12" s="18">
        <v>1</v>
      </c>
    </row>
    <row r="13" spans="1:2" x14ac:dyDescent="0.25">
      <c r="A13" s="1">
        <v>12</v>
      </c>
      <c r="B13" s="18">
        <v>1</v>
      </c>
    </row>
    <row r="14" spans="1:2" x14ac:dyDescent="0.25">
      <c r="A14" s="1">
        <v>13</v>
      </c>
      <c r="B14" s="18">
        <v>1</v>
      </c>
    </row>
    <row r="15" spans="1:2" x14ac:dyDescent="0.25">
      <c r="A15" s="1">
        <v>14</v>
      </c>
      <c r="B15" s="18">
        <v>1</v>
      </c>
    </row>
    <row r="16" spans="1:2" x14ac:dyDescent="0.25">
      <c r="A16" s="1">
        <v>15</v>
      </c>
      <c r="B16" s="18">
        <v>1</v>
      </c>
    </row>
    <row r="17" spans="1:2" x14ac:dyDescent="0.25">
      <c r="A17" s="1">
        <v>16</v>
      </c>
      <c r="B17" s="18">
        <v>1</v>
      </c>
    </row>
    <row r="18" spans="1:2" x14ac:dyDescent="0.25">
      <c r="A18" s="1">
        <v>17</v>
      </c>
      <c r="B18" s="18">
        <v>1</v>
      </c>
    </row>
    <row r="19" spans="1:2" x14ac:dyDescent="0.25">
      <c r="A19" s="1">
        <v>18</v>
      </c>
      <c r="B19" s="18">
        <v>1</v>
      </c>
    </row>
    <row r="20" spans="1:2" x14ac:dyDescent="0.25">
      <c r="A20" s="1">
        <v>19</v>
      </c>
      <c r="B20" s="18">
        <v>1</v>
      </c>
    </row>
    <row r="21" spans="1:2" x14ac:dyDescent="0.25">
      <c r="A21" s="1">
        <v>20</v>
      </c>
      <c r="B21" s="18">
        <v>1</v>
      </c>
    </row>
    <row r="22" spans="1:2" x14ac:dyDescent="0.25">
      <c r="A22" s="1">
        <v>21</v>
      </c>
      <c r="B22" s="18">
        <v>1</v>
      </c>
    </row>
    <row r="23" spans="1:2" x14ac:dyDescent="0.25">
      <c r="A23" s="1">
        <v>22</v>
      </c>
      <c r="B23" s="18">
        <v>1</v>
      </c>
    </row>
    <row r="24" spans="1:2" x14ac:dyDescent="0.25">
      <c r="A24" s="1">
        <v>23</v>
      </c>
      <c r="B24" s="18">
        <v>1</v>
      </c>
    </row>
    <row r="25" spans="1:2" x14ac:dyDescent="0.25">
      <c r="A25" s="1">
        <v>24</v>
      </c>
      <c r="B25" s="18">
        <v>1</v>
      </c>
    </row>
    <row r="26" spans="1:2" x14ac:dyDescent="0.25">
      <c r="A26" s="1">
        <v>25</v>
      </c>
      <c r="B26" s="18">
        <v>1</v>
      </c>
    </row>
    <row r="27" spans="1:2" x14ac:dyDescent="0.25">
      <c r="A27" s="1">
        <v>26</v>
      </c>
      <c r="B27" s="18">
        <v>1</v>
      </c>
    </row>
    <row r="28" spans="1:2" x14ac:dyDescent="0.25">
      <c r="A28" s="1">
        <v>27</v>
      </c>
      <c r="B28" s="18">
        <v>1</v>
      </c>
    </row>
    <row r="29" spans="1:2" x14ac:dyDescent="0.25">
      <c r="A29" s="1">
        <v>28</v>
      </c>
      <c r="B29" s="18">
        <v>1</v>
      </c>
    </row>
    <row r="30" spans="1:2" x14ac:dyDescent="0.25">
      <c r="A30" s="1">
        <v>29</v>
      </c>
      <c r="B30" s="18">
        <v>1</v>
      </c>
    </row>
    <row r="31" spans="1:2" x14ac:dyDescent="0.25">
      <c r="A31" s="1">
        <v>30</v>
      </c>
      <c r="B31" s="18">
        <v>1</v>
      </c>
    </row>
    <row r="32" spans="1:2" x14ac:dyDescent="0.25">
      <c r="A32" s="1">
        <v>31</v>
      </c>
      <c r="B32" s="18">
        <v>1</v>
      </c>
    </row>
    <row r="33" spans="1:2" x14ac:dyDescent="0.25">
      <c r="A33" s="1">
        <v>32</v>
      </c>
      <c r="B33" s="18">
        <v>1</v>
      </c>
    </row>
    <row r="34" spans="1:2" x14ac:dyDescent="0.25">
      <c r="A34" s="1">
        <v>33</v>
      </c>
      <c r="B34" s="18">
        <v>1</v>
      </c>
    </row>
    <row r="35" spans="1:2" x14ac:dyDescent="0.25">
      <c r="A35" s="1">
        <v>34</v>
      </c>
      <c r="B35" s="18">
        <v>1</v>
      </c>
    </row>
    <row r="36" spans="1:2" x14ac:dyDescent="0.25">
      <c r="A36" s="1">
        <v>35</v>
      </c>
      <c r="B36" s="18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16" workbookViewId="0">
      <selection activeCell="G35" sqref="G35"/>
    </sheetView>
  </sheetViews>
  <sheetFormatPr baseColWidth="10" defaultRowHeight="15" x14ac:dyDescent="0.25"/>
  <cols>
    <col min="1" max="1" width="5.7109375" style="16" bestFit="1" customWidth="1"/>
    <col min="2" max="2" width="17.5703125" style="16" bestFit="1" customWidth="1"/>
  </cols>
  <sheetData>
    <row r="1" spans="1:2" x14ac:dyDescent="0.25">
      <c r="A1" s="17" t="s">
        <v>37</v>
      </c>
      <c r="B1" s="19" t="s">
        <v>41</v>
      </c>
    </row>
    <row r="2" spans="1:2" x14ac:dyDescent="0.25">
      <c r="A2" s="1">
        <v>1</v>
      </c>
      <c r="B2" s="1">
        <v>1</v>
      </c>
    </row>
    <row r="3" spans="1:2" x14ac:dyDescent="0.25">
      <c r="A3" s="1">
        <v>2</v>
      </c>
      <c r="B3" s="1">
        <v>1</v>
      </c>
    </row>
    <row r="4" spans="1:2" x14ac:dyDescent="0.25">
      <c r="A4" s="1">
        <v>3</v>
      </c>
      <c r="B4" s="1">
        <v>1</v>
      </c>
    </row>
    <row r="5" spans="1:2" x14ac:dyDescent="0.25">
      <c r="A5" s="1">
        <v>4</v>
      </c>
      <c r="B5" s="1">
        <v>1</v>
      </c>
    </row>
    <row r="6" spans="1:2" x14ac:dyDescent="0.25">
      <c r="A6" s="1">
        <v>5</v>
      </c>
      <c r="B6" s="1">
        <v>1</v>
      </c>
    </row>
    <row r="7" spans="1:2" x14ac:dyDescent="0.25">
      <c r="A7" s="1">
        <v>6</v>
      </c>
      <c r="B7" s="1">
        <v>1</v>
      </c>
    </row>
    <row r="8" spans="1:2" x14ac:dyDescent="0.25">
      <c r="A8" s="1">
        <v>7</v>
      </c>
      <c r="B8" s="1">
        <v>1</v>
      </c>
    </row>
    <row r="9" spans="1:2" x14ac:dyDescent="0.25">
      <c r="A9" s="1">
        <v>8</v>
      </c>
      <c r="B9" s="1">
        <v>1</v>
      </c>
    </row>
    <row r="10" spans="1:2" x14ac:dyDescent="0.25">
      <c r="A10" s="1">
        <v>9</v>
      </c>
      <c r="B10" s="1">
        <v>1</v>
      </c>
    </row>
    <row r="11" spans="1:2" x14ac:dyDescent="0.25">
      <c r="A11" s="1">
        <v>10</v>
      </c>
      <c r="B11" s="1">
        <v>1</v>
      </c>
    </row>
    <row r="12" spans="1:2" x14ac:dyDescent="0.25">
      <c r="A12" s="1">
        <v>11</v>
      </c>
      <c r="B12" s="1">
        <v>1</v>
      </c>
    </row>
    <row r="13" spans="1:2" x14ac:dyDescent="0.25">
      <c r="A13" s="1">
        <v>12</v>
      </c>
      <c r="B13" s="1">
        <v>1</v>
      </c>
    </row>
    <row r="14" spans="1:2" x14ac:dyDescent="0.25">
      <c r="A14" s="1">
        <v>13</v>
      </c>
      <c r="B14" s="1">
        <v>1</v>
      </c>
    </row>
    <row r="15" spans="1:2" x14ac:dyDescent="0.25">
      <c r="A15" s="1">
        <v>14</v>
      </c>
      <c r="B15" s="1">
        <v>1</v>
      </c>
    </row>
    <row r="16" spans="1:2" x14ac:dyDescent="0.25">
      <c r="A16" s="1">
        <v>15</v>
      </c>
      <c r="B16" s="1">
        <v>1</v>
      </c>
    </row>
    <row r="17" spans="1:2" x14ac:dyDescent="0.25">
      <c r="A17" s="1">
        <v>16</v>
      </c>
      <c r="B17" s="1">
        <v>1</v>
      </c>
    </row>
    <row r="18" spans="1:2" x14ac:dyDescent="0.25">
      <c r="A18" s="1">
        <v>17</v>
      </c>
      <c r="B18" s="1">
        <v>1</v>
      </c>
    </row>
    <row r="19" spans="1:2" x14ac:dyDescent="0.25">
      <c r="A19" s="1">
        <v>18</v>
      </c>
      <c r="B19" s="1">
        <v>1</v>
      </c>
    </row>
    <row r="20" spans="1:2" x14ac:dyDescent="0.25">
      <c r="A20" s="1">
        <v>19</v>
      </c>
      <c r="B20" s="1">
        <v>1</v>
      </c>
    </row>
    <row r="21" spans="1:2" x14ac:dyDescent="0.25">
      <c r="A21" s="1">
        <v>20</v>
      </c>
      <c r="B21" s="1">
        <v>1</v>
      </c>
    </row>
    <row r="22" spans="1:2" x14ac:dyDescent="0.25">
      <c r="A22" s="1">
        <v>21</v>
      </c>
      <c r="B22" s="1">
        <v>1</v>
      </c>
    </row>
    <row r="23" spans="1:2" x14ac:dyDescent="0.25">
      <c r="A23" s="1">
        <v>22</v>
      </c>
      <c r="B23" s="1">
        <v>1</v>
      </c>
    </row>
    <row r="24" spans="1:2" x14ac:dyDescent="0.25">
      <c r="A24" s="1">
        <v>23</v>
      </c>
      <c r="B24" s="1">
        <v>1</v>
      </c>
    </row>
    <row r="25" spans="1:2" x14ac:dyDescent="0.25">
      <c r="A25" s="1">
        <v>24</v>
      </c>
      <c r="B25" s="1">
        <v>1</v>
      </c>
    </row>
    <row r="26" spans="1:2" x14ac:dyDescent="0.25">
      <c r="A26" s="1">
        <v>25</v>
      </c>
      <c r="B26" s="1">
        <v>1</v>
      </c>
    </row>
    <row r="27" spans="1:2" x14ac:dyDescent="0.25">
      <c r="A27" s="1">
        <v>26</v>
      </c>
      <c r="B27" s="1">
        <v>1</v>
      </c>
    </row>
    <row r="28" spans="1:2" x14ac:dyDescent="0.25">
      <c r="A28" s="1">
        <v>27</v>
      </c>
      <c r="B28" s="1">
        <v>1</v>
      </c>
    </row>
    <row r="29" spans="1:2" x14ac:dyDescent="0.25">
      <c r="A29" s="1">
        <v>28</v>
      </c>
      <c r="B29" s="1">
        <v>1</v>
      </c>
    </row>
    <row r="30" spans="1:2" x14ac:dyDescent="0.25">
      <c r="A30" s="1">
        <v>29</v>
      </c>
      <c r="B30" s="1">
        <v>1</v>
      </c>
    </row>
    <row r="31" spans="1:2" x14ac:dyDescent="0.25">
      <c r="A31" s="1">
        <v>30</v>
      </c>
      <c r="B31" s="1">
        <v>1</v>
      </c>
    </row>
    <row r="32" spans="1:2" x14ac:dyDescent="0.25">
      <c r="A32" s="1">
        <v>31</v>
      </c>
      <c r="B32" s="1">
        <v>1</v>
      </c>
    </row>
    <row r="33" spans="1:2" x14ac:dyDescent="0.25">
      <c r="A33" s="1">
        <v>32</v>
      </c>
      <c r="B33" s="1">
        <v>1</v>
      </c>
    </row>
    <row r="34" spans="1:2" x14ac:dyDescent="0.25">
      <c r="A34" s="1">
        <v>33</v>
      </c>
      <c r="B34" s="1">
        <v>1</v>
      </c>
    </row>
    <row r="35" spans="1:2" x14ac:dyDescent="0.25">
      <c r="A35" s="1">
        <v>34</v>
      </c>
      <c r="B35" s="1">
        <v>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3" sqref="B3"/>
    </sheetView>
  </sheetViews>
  <sheetFormatPr baseColWidth="10" defaultRowHeight="15" x14ac:dyDescent="0.25"/>
  <cols>
    <col min="1" max="1" width="5.140625" style="16" bestFit="1" customWidth="1"/>
    <col min="2" max="2" width="13.42578125" style="16" bestFit="1" customWidth="1"/>
  </cols>
  <sheetData>
    <row r="1" spans="1:3" x14ac:dyDescent="0.25">
      <c r="A1" s="20" t="s">
        <v>43</v>
      </c>
      <c r="B1" s="20" t="s">
        <v>44</v>
      </c>
      <c r="C1" t="s">
        <v>45</v>
      </c>
    </row>
    <row r="2" spans="1:3" x14ac:dyDescent="0.25">
      <c r="A2" s="16">
        <v>1</v>
      </c>
      <c r="B2">
        <v>70</v>
      </c>
      <c r="C2">
        <v>0.97209302325581481</v>
      </c>
    </row>
    <row r="3" spans="1:3" x14ac:dyDescent="0.25">
      <c r="A3" s="16">
        <v>2</v>
      </c>
      <c r="B3">
        <f>$B$2*C3</f>
        <v>65.116279069767444</v>
      </c>
      <c r="C3">
        <v>0.93023255813953487</v>
      </c>
    </row>
    <row r="4" spans="1:3" x14ac:dyDescent="0.25">
      <c r="A4" s="16">
        <v>3</v>
      </c>
      <c r="B4">
        <f t="shared" ref="B4:B14" si="0">$B$2*C4</f>
        <v>63.488372093023251</v>
      </c>
      <c r="C4">
        <v>0.90697674418604646</v>
      </c>
    </row>
    <row r="5" spans="1:3" x14ac:dyDescent="0.25">
      <c r="A5" s="16">
        <v>4</v>
      </c>
      <c r="B5">
        <f t="shared" si="0"/>
        <v>61.046511627906987</v>
      </c>
      <c r="C5">
        <v>0.87209302325581406</v>
      </c>
    </row>
    <row r="6" spans="1:3" x14ac:dyDescent="0.25">
      <c r="A6" s="16">
        <v>5</v>
      </c>
      <c r="B6">
        <f t="shared" si="0"/>
        <v>52.093023255813954</v>
      </c>
      <c r="C6">
        <v>0.7441860465116279</v>
      </c>
    </row>
    <row r="7" spans="1:3" x14ac:dyDescent="0.25">
      <c r="A7" s="16">
        <v>6</v>
      </c>
      <c r="B7">
        <f t="shared" si="0"/>
        <v>44.767441860465119</v>
      </c>
      <c r="C7">
        <v>0.63953488372093026</v>
      </c>
    </row>
    <row r="8" spans="1:3" x14ac:dyDescent="0.25">
      <c r="A8" s="16">
        <v>7</v>
      </c>
      <c r="B8">
        <f t="shared" si="0"/>
        <v>45.581395348837205</v>
      </c>
      <c r="C8">
        <v>0.65116279069767435</v>
      </c>
    </row>
    <row r="9" spans="1:3" x14ac:dyDescent="0.25">
      <c r="A9" s="16">
        <v>8</v>
      </c>
      <c r="B9">
        <f t="shared" si="0"/>
        <v>26.046511627906977</v>
      </c>
      <c r="C9">
        <v>0.37209302325581395</v>
      </c>
    </row>
    <row r="10" spans="1:3" x14ac:dyDescent="0.25">
      <c r="A10" s="16">
        <v>9</v>
      </c>
      <c r="B10">
        <f t="shared" si="0"/>
        <v>24.418604651162788</v>
      </c>
      <c r="C10">
        <v>0.34883720930232553</v>
      </c>
    </row>
    <row r="11" spans="1:3" x14ac:dyDescent="0.25">
      <c r="A11" s="16">
        <v>10</v>
      </c>
      <c r="B11">
        <f t="shared" si="0"/>
        <v>22.790697674418603</v>
      </c>
      <c r="C11">
        <v>0.32558139534883718</v>
      </c>
    </row>
    <row r="12" spans="1:3" x14ac:dyDescent="0.25">
      <c r="A12" s="16">
        <v>11</v>
      </c>
      <c r="B12">
        <f t="shared" si="0"/>
        <v>20.348837209302328</v>
      </c>
      <c r="C12">
        <v>0.29069767441860467</v>
      </c>
    </row>
    <row r="13" spans="1:3" x14ac:dyDescent="0.25">
      <c r="A13" s="16">
        <v>12</v>
      </c>
      <c r="B13">
        <f t="shared" si="0"/>
        <v>20.348837209302328</v>
      </c>
      <c r="C13">
        <v>0.29069767441860467</v>
      </c>
    </row>
    <row r="14" spans="1:3" x14ac:dyDescent="0.25">
      <c r="A14" s="16">
        <v>13</v>
      </c>
      <c r="B14">
        <f t="shared" si="0"/>
        <v>26.046511627906977</v>
      </c>
      <c r="C14">
        <v>0.37209302325581395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D24" sqref="D24"/>
    </sheetView>
  </sheetViews>
  <sheetFormatPr baseColWidth="10" defaultRowHeight="15" x14ac:dyDescent="0.25"/>
  <cols>
    <col min="1" max="4" width="11.42578125" style="16"/>
  </cols>
  <sheetData>
    <row r="1" spans="1:4" x14ac:dyDescent="0.25">
      <c r="A1" s="24" t="s">
        <v>6</v>
      </c>
      <c r="B1" s="25" t="s">
        <v>26</v>
      </c>
      <c r="C1" s="25" t="s">
        <v>27</v>
      </c>
      <c r="D1" s="25" t="s">
        <v>38</v>
      </c>
    </row>
    <row r="2" spans="1:4" x14ac:dyDescent="0.25">
      <c r="A2" s="24"/>
      <c r="B2" s="25"/>
      <c r="C2" s="25"/>
      <c r="D2" s="25"/>
    </row>
    <row r="3" spans="1:4" x14ac:dyDescent="0.25">
      <c r="A3" s="1">
        <v>1</v>
      </c>
      <c r="B3" s="1">
        <f>'Datos Nodos'!B3/'Valores Base'!$B$1</f>
        <v>1.5384615384615385E-2</v>
      </c>
      <c r="C3" s="1">
        <f>'Datos Nodos'!C3/'Valores Base'!$B$1</f>
        <v>7.4511093051977308E-3</v>
      </c>
      <c r="D3" s="16">
        <v>0</v>
      </c>
    </row>
    <row r="4" spans="1:4" x14ac:dyDescent="0.25">
      <c r="A4" s="1">
        <v>2</v>
      </c>
      <c r="B4" s="1">
        <f>'Datos Nodos'!B4/'Valores Base'!$B$1</f>
        <v>1.5384615384615385E-2</v>
      </c>
      <c r="C4" s="1">
        <f>'Datos Nodos'!C4/'Valores Base'!$B$1</f>
        <v>7.4511093051977308E-3</v>
      </c>
      <c r="D4" s="16">
        <v>1</v>
      </c>
    </row>
    <row r="5" spans="1:4" x14ac:dyDescent="0.25">
      <c r="A5" s="1">
        <v>3</v>
      </c>
      <c r="B5" s="1">
        <f>'Datos Nodos'!B5/'Valores Base'!$B$1</f>
        <v>1.5384615384615385E-2</v>
      </c>
      <c r="C5" s="1">
        <f>'Datos Nodos'!C5/'Valores Base'!$B$1</f>
        <v>7.4511093051977308E-3</v>
      </c>
      <c r="D5" s="16">
        <v>1</v>
      </c>
    </row>
    <row r="6" spans="1:4" x14ac:dyDescent="0.25">
      <c r="A6" s="1">
        <v>4</v>
      </c>
      <c r="B6" s="1">
        <f>'Datos Nodos'!B6/'Valores Base'!$B$1</f>
        <v>1.5384615384615385E-2</v>
      </c>
      <c r="C6" s="1">
        <f>'Datos Nodos'!C6/'Valores Base'!$B$1</f>
        <v>7.4511093051977308E-3</v>
      </c>
      <c r="D6" s="16">
        <v>1</v>
      </c>
    </row>
    <row r="7" spans="1:4" x14ac:dyDescent="0.25">
      <c r="A7" s="1">
        <v>5</v>
      </c>
      <c r="B7" s="1">
        <f>'Datos Nodos'!B7/'Valores Base'!$B$1</f>
        <v>1.5384615384615385E-2</v>
      </c>
      <c r="C7" s="1">
        <f>'Datos Nodos'!C7/'Valores Base'!$B$1</f>
        <v>7.4511093051977308E-3</v>
      </c>
      <c r="D7" s="16">
        <v>0</v>
      </c>
    </row>
    <row r="8" spans="1:4" x14ac:dyDescent="0.25">
      <c r="A8" s="1">
        <v>6</v>
      </c>
      <c r="B8" s="1">
        <f>'Datos Nodos'!B8/'Valores Base'!$B$1</f>
        <v>1.5384615384615385E-2</v>
      </c>
      <c r="C8" s="1">
        <f>'Datos Nodos'!C8/'Valores Base'!$B$1</f>
        <v>7.4511093051977308E-3</v>
      </c>
      <c r="D8" s="16">
        <v>1</v>
      </c>
    </row>
    <row r="9" spans="1:4" x14ac:dyDescent="0.25">
      <c r="A9" s="1">
        <v>7</v>
      </c>
      <c r="B9" s="1">
        <f>'Datos Nodos'!B9/'Valores Base'!$B$1</f>
        <v>1.5384615384615385E-2</v>
      </c>
      <c r="C9" s="1">
        <f>'Datos Nodos'!C9/'Valores Base'!$B$1</f>
        <v>7.4511093051977308E-3</v>
      </c>
      <c r="D9" s="16">
        <v>1</v>
      </c>
    </row>
    <row r="10" spans="1:4" x14ac:dyDescent="0.25">
      <c r="A10" s="1">
        <v>8</v>
      </c>
      <c r="B10" s="1">
        <f>'Datos Nodos'!B10/'Valores Base'!$B$1</f>
        <v>1.5384615384615385E-2</v>
      </c>
      <c r="C10" s="1">
        <f>'Datos Nodos'!C10/'Valores Base'!$B$1</f>
        <v>7.4511093051977308E-3</v>
      </c>
      <c r="D10" s="16">
        <v>1</v>
      </c>
    </row>
    <row r="11" spans="1:4" x14ac:dyDescent="0.25">
      <c r="A11" s="1">
        <v>9</v>
      </c>
      <c r="B11" s="1">
        <f>'Datos Nodos'!B11/'Valores Base'!$B$1</f>
        <v>1.5384615384615385E-2</v>
      </c>
      <c r="C11" s="1">
        <f>'Datos Nodos'!C11/'Valores Base'!$B$1</f>
        <v>7.4511093051977308E-3</v>
      </c>
      <c r="D11" s="16">
        <v>0</v>
      </c>
    </row>
    <row r="12" spans="1:4" x14ac:dyDescent="0.25">
      <c r="A12" s="1">
        <v>10</v>
      </c>
      <c r="B12" s="1">
        <f>'Datos Nodos'!B12/'Valores Base'!$B$1</f>
        <v>1.5384615384615385E-2</v>
      </c>
      <c r="C12" s="1">
        <f>'Datos Nodos'!C12/'Valores Base'!$B$1</f>
        <v>7.4511093051977308E-3</v>
      </c>
      <c r="D12" s="16">
        <v>1</v>
      </c>
    </row>
    <row r="13" spans="1:4" x14ac:dyDescent="0.25">
      <c r="A13" s="1">
        <v>11</v>
      </c>
      <c r="B13" s="1">
        <f>'Datos Nodos'!B13/'Valores Base'!$B$1</f>
        <v>1.5384615384615385E-2</v>
      </c>
      <c r="C13" s="1">
        <f>'Datos Nodos'!C13/'Valores Base'!$B$1</f>
        <v>7.4511093051977308E-3</v>
      </c>
      <c r="D13" s="16">
        <v>1</v>
      </c>
    </row>
    <row r="14" spans="1:4" x14ac:dyDescent="0.25">
      <c r="A14" s="1">
        <v>12</v>
      </c>
      <c r="B14" s="1">
        <f>'Datos Nodos'!B14/'Valores Base'!$B$1</f>
        <v>1.5384615384615385E-2</v>
      </c>
      <c r="C14" s="1">
        <f>'Datos Nodos'!C14/'Valores Base'!$B$1</f>
        <v>7.4511093051977308E-3</v>
      </c>
      <c r="D14" s="16">
        <v>0</v>
      </c>
    </row>
    <row r="15" spans="1:4" x14ac:dyDescent="0.25">
      <c r="A15" s="1">
        <v>13</v>
      </c>
      <c r="B15" s="1">
        <f>'Datos Nodos'!B15/'Valores Base'!$B$1</f>
        <v>1.5384615384615385E-2</v>
      </c>
      <c r="C15" s="1">
        <f>'Datos Nodos'!C15/'Valores Base'!$B$1</f>
        <v>7.4511093051977308E-3</v>
      </c>
      <c r="D15" s="16">
        <v>1</v>
      </c>
    </row>
    <row r="16" spans="1:4" x14ac:dyDescent="0.25">
      <c r="A16" s="1">
        <v>14</v>
      </c>
      <c r="B16" s="1">
        <f>'Datos Nodos'!B16/'Valores Base'!$B$1</f>
        <v>1.5384615384615385E-2</v>
      </c>
      <c r="C16" s="1">
        <f>'Datos Nodos'!C16/'Valores Base'!$B$1</f>
        <v>7.4511093051977308E-3</v>
      </c>
      <c r="D16" s="16">
        <v>0</v>
      </c>
    </row>
    <row r="17" spans="1:4" x14ac:dyDescent="0.25">
      <c r="A17" s="1">
        <v>15</v>
      </c>
      <c r="B17" s="1">
        <f>'Datos Nodos'!B17/'Valores Base'!$B$1</f>
        <v>1.5384615384615385E-2</v>
      </c>
      <c r="C17" s="1">
        <f>'Datos Nodos'!C17/'Valores Base'!$B$1</f>
        <v>7.4511093051977308E-3</v>
      </c>
      <c r="D17" s="16">
        <v>1</v>
      </c>
    </row>
    <row r="18" spans="1:4" x14ac:dyDescent="0.25">
      <c r="A18" s="1">
        <v>16</v>
      </c>
      <c r="B18" s="1">
        <f>'Datos Nodos'!B18/'Valores Base'!$B$1</f>
        <v>1.5384615384615385E-2</v>
      </c>
      <c r="C18" s="1">
        <f>'Datos Nodos'!C18/'Valores Base'!$B$1</f>
        <v>7.4511093051977308E-3</v>
      </c>
      <c r="D18" s="16">
        <v>0</v>
      </c>
    </row>
    <row r="19" spans="1:4" x14ac:dyDescent="0.25">
      <c r="A19" s="1">
        <v>17</v>
      </c>
      <c r="B19" s="1">
        <f>'Datos Nodos'!B19/'Valores Base'!$B$1</f>
        <v>1.5384615384615385E-2</v>
      </c>
      <c r="C19" s="1">
        <f>'Datos Nodos'!C19/'Valores Base'!$B$1</f>
        <v>7.4511093051977308E-3</v>
      </c>
      <c r="D19" s="16">
        <v>1</v>
      </c>
    </row>
    <row r="20" spans="1:4" x14ac:dyDescent="0.25">
      <c r="A20" s="1">
        <v>18</v>
      </c>
      <c r="B20" s="1">
        <f>'Datos Nodos'!B20/'Valores Base'!$B$1</f>
        <v>1.5384615384615385E-2</v>
      </c>
      <c r="C20" s="1">
        <f>'Datos Nodos'!C20/'Valores Base'!$B$1</f>
        <v>7.4511093051977308E-3</v>
      </c>
      <c r="D20" s="16">
        <v>1</v>
      </c>
    </row>
    <row r="21" spans="1:4" x14ac:dyDescent="0.25">
      <c r="A21" s="1">
        <v>19</v>
      </c>
      <c r="B21" s="1">
        <f>'Datos Nodos'!B21/'Valores Base'!$B$1</f>
        <v>1.5384615384615385E-2</v>
      </c>
      <c r="C21" s="1">
        <f>'Datos Nodos'!C21/'Valores Base'!$B$1</f>
        <v>7.4511093051977308E-3</v>
      </c>
      <c r="D21" s="16">
        <v>1</v>
      </c>
    </row>
    <row r="22" spans="1:4" x14ac:dyDescent="0.25">
      <c r="A22" s="1">
        <v>20</v>
      </c>
      <c r="B22" s="1">
        <f>'Datos Nodos'!B22/'Valores Base'!$B$1</f>
        <v>1.5384615384615385E-2</v>
      </c>
      <c r="C22" s="1">
        <f>'Datos Nodos'!C22/'Valores Base'!$B$1</f>
        <v>7.4511093051977308E-3</v>
      </c>
      <c r="D22" s="16">
        <v>1</v>
      </c>
    </row>
    <row r="23" spans="1:4" x14ac:dyDescent="0.25">
      <c r="A23" s="1">
        <v>21</v>
      </c>
      <c r="B23" s="1">
        <f>'Datos Nodos'!B23/'Valores Base'!$B$1</f>
        <v>1.5384615384615385E-2</v>
      </c>
      <c r="C23" s="1">
        <f>'Datos Nodos'!C23/'Valores Base'!$B$1</f>
        <v>7.4511093051977308E-3</v>
      </c>
      <c r="D23" s="16">
        <v>1</v>
      </c>
    </row>
    <row r="24" spans="1:4" x14ac:dyDescent="0.25">
      <c r="A24" s="1">
        <v>22</v>
      </c>
      <c r="B24" s="1">
        <f>'Datos Nodos'!B24/'Valores Base'!$B$1</f>
        <v>1.5384615384615385E-2</v>
      </c>
      <c r="C24" s="1">
        <f>'Datos Nodos'!C24/'Valores Base'!$B$1</f>
        <v>7.4511093051977308E-3</v>
      </c>
      <c r="D24" s="16">
        <v>0</v>
      </c>
    </row>
    <row r="25" spans="1:4" x14ac:dyDescent="0.25">
      <c r="A25" s="1">
        <v>23</v>
      </c>
      <c r="B25" s="1">
        <f>'Datos Nodos'!B25/'Valores Base'!$B$1</f>
        <v>1.5384615384615385E-2</v>
      </c>
      <c r="C25" s="1">
        <f>'Datos Nodos'!C25/'Valores Base'!$B$1</f>
        <v>7.4511093051977308E-3</v>
      </c>
      <c r="D25" s="16">
        <v>0</v>
      </c>
    </row>
    <row r="26" spans="1:4" x14ac:dyDescent="0.25">
      <c r="A26" s="1">
        <v>24</v>
      </c>
      <c r="B26" s="1">
        <f>'Datos Nodos'!B26/'Valores Base'!$B$1</f>
        <v>1.5384615384615385E-2</v>
      </c>
      <c r="C26" s="1">
        <f>'Datos Nodos'!C26/'Valores Base'!$B$1</f>
        <v>7.4511093051977308E-3</v>
      </c>
      <c r="D26" s="16">
        <v>0</v>
      </c>
    </row>
    <row r="27" spans="1:4" x14ac:dyDescent="0.25">
      <c r="A27" s="1">
        <v>25</v>
      </c>
      <c r="B27" s="1">
        <f>'Datos Nodos'!B27/'Valores Base'!$B$1</f>
        <v>1.5384615384615385E-2</v>
      </c>
      <c r="C27" s="1">
        <f>'Datos Nodos'!C27/'Valores Base'!$B$1</f>
        <v>7.4511093051977308E-3</v>
      </c>
      <c r="D27" s="16">
        <v>0</v>
      </c>
    </row>
    <row r="28" spans="1:4" x14ac:dyDescent="0.25">
      <c r="A28" s="1">
        <v>26</v>
      </c>
      <c r="B28" s="1">
        <f>'Datos Nodos'!B28/'Valores Base'!$B$1</f>
        <v>1.5384615384615385E-2</v>
      </c>
      <c r="C28" s="1">
        <f>'Datos Nodos'!C28/'Valores Base'!$B$1</f>
        <v>7.4511093051977308E-3</v>
      </c>
      <c r="D28" s="16">
        <v>0</v>
      </c>
    </row>
    <row r="29" spans="1:4" x14ac:dyDescent="0.25">
      <c r="A29" s="1">
        <v>27</v>
      </c>
      <c r="B29" s="1">
        <f>'Datos Nodos'!B29/'Valores Base'!$B$1</f>
        <v>1.5384615384615385E-2</v>
      </c>
      <c r="C29" s="1">
        <f>'Datos Nodos'!C29/'Valores Base'!$B$1</f>
        <v>7.4511093051977308E-3</v>
      </c>
      <c r="D29" s="16">
        <v>0</v>
      </c>
    </row>
    <row r="30" spans="1:4" x14ac:dyDescent="0.25">
      <c r="A30" s="1">
        <v>28</v>
      </c>
      <c r="B30" s="1">
        <f>'Datos Nodos'!B30/'Valores Base'!$B$1</f>
        <v>1.5384615384615385E-2</v>
      </c>
      <c r="C30" s="1">
        <f>'Datos Nodos'!C30/'Valores Base'!$B$1</f>
        <v>7.4511093051977308E-3</v>
      </c>
      <c r="D30" s="16">
        <v>0</v>
      </c>
    </row>
    <row r="31" spans="1:4" x14ac:dyDescent="0.25">
      <c r="A31" s="1">
        <v>29</v>
      </c>
      <c r="B31" s="1">
        <f>'Datos Nodos'!B31/'Valores Base'!$B$1</f>
        <v>1.5384615384615385E-2</v>
      </c>
      <c r="C31" s="1">
        <f>'Datos Nodos'!C31/'Valores Base'!$B$1</f>
        <v>7.4511093051977308E-3</v>
      </c>
      <c r="D31" s="16">
        <v>1</v>
      </c>
    </row>
    <row r="32" spans="1:4" x14ac:dyDescent="0.25">
      <c r="A32" s="1">
        <v>30</v>
      </c>
      <c r="B32" s="1">
        <f>'Datos Nodos'!B32/'Valores Base'!$B$1</f>
        <v>1.5384615384615385E-2</v>
      </c>
      <c r="C32" s="1">
        <f>'Datos Nodos'!C32/'Valores Base'!$B$1</f>
        <v>7.4511093051977308E-3</v>
      </c>
      <c r="D32" s="16">
        <v>0</v>
      </c>
    </row>
    <row r="33" spans="1:4" x14ac:dyDescent="0.25">
      <c r="A33" s="1">
        <v>31</v>
      </c>
      <c r="B33" s="1">
        <f>'Datos Nodos'!B33/'Valores Base'!$B$1</f>
        <v>1.5384615384615385E-2</v>
      </c>
      <c r="C33" s="1">
        <f>'Datos Nodos'!C33/'Valores Base'!$B$1</f>
        <v>7.4511093051977308E-3</v>
      </c>
      <c r="D33" s="16">
        <v>0</v>
      </c>
    </row>
    <row r="34" spans="1:4" x14ac:dyDescent="0.25">
      <c r="A34" s="1">
        <v>32</v>
      </c>
      <c r="B34" s="1">
        <f>'Datos Nodos'!B34/'Valores Base'!$B$1</f>
        <v>1.5384615384615385E-2</v>
      </c>
      <c r="C34" s="1">
        <f>'Datos Nodos'!C34/'Valores Base'!$B$1</f>
        <v>7.4511093051977308E-3</v>
      </c>
      <c r="D34" s="16">
        <v>0</v>
      </c>
    </row>
    <row r="35" spans="1:4" x14ac:dyDescent="0.25">
      <c r="A35" s="1">
        <v>33</v>
      </c>
      <c r="B35" s="1">
        <f>'Datos Nodos'!B35/'Valores Base'!$B$1</f>
        <v>1.5384615384615385E-2</v>
      </c>
      <c r="C35" s="1">
        <f>'Datos Nodos'!C35/'Valores Base'!$B$1</f>
        <v>7.4511093051977308E-3</v>
      </c>
      <c r="D35" s="16">
        <v>0</v>
      </c>
    </row>
    <row r="36" spans="1:4" x14ac:dyDescent="0.25">
      <c r="A36" s="1">
        <v>34</v>
      </c>
      <c r="B36" s="1">
        <f>'Datos Nodos'!B36/'Valores Base'!$B$1</f>
        <v>1.5384615384615385E-2</v>
      </c>
      <c r="C36" s="1">
        <f>'Datos Nodos'!C36/'Valores Base'!$B$1</f>
        <v>7.4511093051977308E-3</v>
      </c>
      <c r="D36" s="16">
        <v>0</v>
      </c>
    </row>
    <row r="37" spans="1:4" x14ac:dyDescent="0.25">
      <c r="A37" s="1">
        <v>35</v>
      </c>
      <c r="B37" s="1">
        <f>'Datos Nodos'!B37/'Valores Base'!$B$1</f>
        <v>1.5384615384615385E-2</v>
      </c>
      <c r="C37" s="1">
        <f>'Datos Nodos'!C37/'Valores Base'!$B$1</f>
        <v>7.4511093051977308E-3</v>
      </c>
      <c r="D37" s="16">
        <v>0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Datos Lineas</vt:lpstr>
      <vt:lpstr>Datos Nodos</vt:lpstr>
      <vt:lpstr>Valores Base</vt:lpstr>
      <vt:lpstr>Datos lineas pu</vt:lpstr>
      <vt:lpstr>Costo energia pu</vt:lpstr>
      <vt:lpstr>Nivel de tension</vt:lpstr>
      <vt:lpstr>Nivel de corriente</vt:lpstr>
      <vt:lpstr>curva de demanda</vt:lpstr>
      <vt:lpstr>Datos nodos pu</vt:lpstr>
      <vt:lpstr>Prioridad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Andres</cp:lastModifiedBy>
  <dcterms:created xsi:type="dcterms:W3CDTF">2014-01-17T15:22:07Z</dcterms:created>
  <dcterms:modified xsi:type="dcterms:W3CDTF">2015-02-23T16:47:25Z</dcterms:modified>
</cp:coreProperties>
</file>